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KAPITAL 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<sst xmlns="http://schemas.openxmlformats.org/spreadsheetml/2006/main" count="64" uniqueCount="41">
  <si>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Məcmu kapital</t>
  </si>
  <si>
    <t>AR MB tərəfindən təyin olunmuş norma</t>
  </si>
  <si>
    <t xml:space="preserve"> I dərəcəli kapitalın adekvatlıq əmsalı </t>
  </si>
  <si>
    <t xml:space="preserve">Məcmu kapitalın adekvatlıq əmsalı </t>
  </si>
  <si>
    <t>Adi səhmlər</t>
  </si>
  <si>
    <t>Keçmiş illərin mənfəət/zərəri</t>
  </si>
  <si>
    <t xml:space="preserve"> I dərəcəli kapitaldan tutulmalar</t>
  </si>
  <si>
    <t xml:space="preserve">Tutulmalardan sonra I dərəcəli kapital </t>
  </si>
  <si>
    <t>Ümumi ehtiyatlar</t>
  </si>
  <si>
    <t>Kapitalın digər vəsaitələri</t>
  </si>
  <si>
    <t>Risk dərəcəsi üzrə ölçülmuş aktivlər</t>
  </si>
  <si>
    <t>I dərəcəli kapital :</t>
  </si>
  <si>
    <t>II dərəcəli kapital :</t>
  </si>
  <si>
    <t xml:space="preserve"> II dərəcəli kapitalın cəmi</t>
  </si>
  <si>
    <t>Kapitalın strukturu</t>
  </si>
  <si>
    <t>min manatla</t>
  </si>
  <si>
    <t>I rüb 2010</t>
  </si>
  <si>
    <t>II rüb 2010</t>
  </si>
  <si>
    <t>III rüb 2010</t>
  </si>
  <si>
    <t>IV rüb 2010</t>
  </si>
  <si>
    <t>I rüb 2011</t>
  </si>
  <si>
    <t>II rüb 2011</t>
  </si>
  <si>
    <t>III rüb 2011</t>
  </si>
  <si>
    <t>VI rüb 2011</t>
  </si>
  <si>
    <t>I rüb 2012</t>
  </si>
  <si>
    <t>II rüb 2012</t>
  </si>
  <si>
    <t>III rüb 2012</t>
  </si>
  <si>
    <t>IV rüb 2012</t>
  </si>
  <si>
    <t>I rüb 2013</t>
  </si>
  <si>
    <t>II rüb 2013</t>
  </si>
  <si>
    <t>Cari ilin zərəri</t>
  </si>
  <si>
    <t>Cari ilin mənfəət</t>
  </si>
  <si>
    <t>III rüb 2013</t>
  </si>
  <si>
    <t>IV rüb 2013</t>
  </si>
  <si>
    <t>I rüb 2014</t>
  </si>
  <si>
    <t>II rüb 2014</t>
  </si>
  <si>
    <t>III rüb 2014</t>
  </si>
  <si>
    <t>IV rüb 2014</t>
  </si>
  <si>
    <t>I rüb 2015</t>
  </si>
  <si>
    <t>II rüb 2015</t>
  </si>
  <si>
    <t>III rüb 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</si>
</sst>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&quot; &quot;##0.00_ _-;\-* #&quot; &quot;##0.00_ _-;_-* &quot;-&quot;??_ _-;_-@_-"/>
    <numFmt numFmtId="189" formatCode="_-* #&quot; &quot;##0.00&quot; &quot;_-;\-* #&quot; &quot;##0.00&quot; &quot;_-;_-* &quot;-&quot;??&quot; &quot;_-;_-@_-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0.00_);\(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87" fontId="0" fillId="0" borderId="0" xfId="60" applyFont="1" applyAlignment="1">
      <alignment horizontal="center" wrapText="1"/>
    </xf>
    <xf numFmtId="0" fontId="42" fillId="20" borderId="10" xfId="33" applyFont="1" applyBorder="1" applyAlignment="1" applyProtection="1">
      <alignment horizontal="left" vertical="top" wrapText="1" indent="2"/>
      <protection locked="0"/>
    </xf>
    <xf numFmtId="0" fontId="42" fillId="14" borderId="10" xfId="27" applyFont="1" applyBorder="1" applyAlignment="1" applyProtection="1">
      <alignment horizontal="left" vertical="top" wrapText="1" indent="5"/>
      <protection locked="0"/>
    </xf>
    <xf numFmtId="187" fontId="43" fillId="2" borderId="10" xfId="60" applyFont="1" applyFill="1" applyBorder="1" applyAlignment="1" applyProtection="1">
      <alignment horizontal="right" vertical="top" wrapText="1"/>
      <protection locked="0"/>
    </xf>
    <xf numFmtId="0" fontId="44" fillId="14" borderId="10" xfId="27" applyFont="1" applyBorder="1" applyAlignment="1" applyProtection="1">
      <alignment horizontal="left" vertical="top" wrapText="1" indent="2"/>
      <protection locked="0"/>
    </xf>
    <xf numFmtId="0" fontId="42" fillId="14" borderId="10" xfId="27" applyFont="1" applyBorder="1" applyAlignment="1" applyProtection="1">
      <alignment horizontal="left" vertical="top" wrapText="1" indent="2"/>
      <protection locked="0"/>
    </xf>
    <xf numFmtId="187" fontId="42" fillId="20" borderId="10" xfId="60" applyFont="1" applyFill="1" applyBorder="1" applyAlignment="1" applyProtection="1">
      <alignment horizontal="left" vertical="top" wrapText="1" indent="2"/>
      <protection locked="0"/>
    </xf>
    <xf numFmtId="9" fontId="43" fillId="2" borderId="10" xfId="57" applyFont="1" applyFill="1" applyBorder="1" applyAlignment="1" applyProtection="1">
      <alignment horizontal="center" vertical="top" wrapText="1"/>
      <protection locked="0"/>
    </xf>
    <xf numFmtId="187" fontId="42" fillId="0" borderId="0" xfId="60" applyFont="1" applyFill="1" applyBorder="1" applyAlignment="1" applyProtection="1">
      <alignment horizontal="left" vertical="top" wrapText="1" indent="2"/>
      <protection locked="0"/>
    </xf>
    <xf numFmtId="0" fontId="43" fillId="0" borderId="0" xfId="0" applyFont="1" applyFill="1" applyAlignment="1">
      <alignment horizontal="center" wrapText="1"/>
    </xf>
    <xf numFmtId="0" fontId="42" fillId="20" borderId="10" xfId="33" applyFont="1" applyBorder="1" applyAlignment="1" applyProtection="1">
      <alignment horizontal="center" vertical="top" wrapText="1"/>
      <protection locked="0"/>
    </xf>
    <xf numFmtId="10" fontId="43" fillId="2" borderId="10" xfId="57" applyNumberFormat="1" applyFont="1" applyFill="1" applyBorder="1" applyAlignment="1" applyProtection="1">
      <alignment horizontal="center" vertical="top" wrapText="1"/>
      <protection locked="0"/>
    </xf>
    <xf numFmtId="14" fontId="43" fillId="0" borderId="11" xfId="0" applyNumberFormat="1" applyFont="1" applyBorder="1" applyAlignment="1">
      <alignment horizontal="center" wrapText="1"/>
    </xf>
    <xf numFmtId="187" fontId="42" fillId="20" borderId="12" xfId="60" applyFont="1" applyFill="1" applyBorder="1" applyAlignment="1" applyProtection="1">
      <alignment horizontal="left" vertical="top" wrapText="1" indent="2"/>
      <protection locked="0"/>
    </xf>
    <xf numFmtId="14" fontId="43" fillId="0" borderId="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pane xSplit="2" topLeftCell="W1" activePane="topRight" state="frozen"/>
      <selection pane="topLeft" activeCell="A1" sqref="A1"/>
      <selection pane="topRight" activeCell="Y16" sqref="Y16"/>
    </sheetView>
  </sheetViews>
  <sheetFormatPr defaultColWidth="68.7109375" defaultRowHeight="15"/>
  <cols>
    <col min="1" max="1" width="19.57421875" style="2" customWidth="1"/>
    <col min="2" max="2" width="49.7109375" style="2" customWidth="1"/>
    <col min="3" max="8" width="15.57421875" style="3" customWidth="1"/>
    <col min="9" max="9" width="18.00390625" style="3" customWidth="1"/>
    <col min="10" max="10" width="14.28125" style="3" customWidth="1"/>
    <col min="11" max="11" width="17.28125" style="3" customWidth="1"/>
    <col min="12" max="12" width="12.8515625" style="1" bestFit="1" customWidth="1"/>
    <col min="13" max="13" width="16.57421875" style="2" customWidth="1"/>
    <col min="14" max="15" width="12.7109375" style="2" bestFit="1" customWidth="1"/>
    <col min="16" max="25" width="14.140625" style="2" customWidth="1"/>
    <col min="26" max="26" width="38.28125" style="2" bestFit="1" customWidth="1"/>
    <col min="27" max="16384" width="68.7109375" style="2" customWidth="1"/>
  </cols>
  <sheetData>
    <row r="1" spans="1:13" ht="15">
      <c r="A1" s="2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5" ht="15.75">
      <c r="A2" s="2" t="s">
        <v>15</v>
      </c>
      <c r="B2" s="15"/>
      <c r="C2" s="18" t="s">
        <v>16</v>
      </c>
      <c r="D2" s="18" t="s">
        <v>17</v>
      </c>
      <c r="E2" s="18" t="s">
        <v>18</v>
      </c>
      <c r="F2" s="18" t="s">
        <v>19</v>
      </c>
      <c r="G2" s="18" t="s">
        <v>20</v>
      </c>
      <c r="H2" s="18" t="s">
        <v>21</v>
      </c>
      <c r="I2" s="18" t="s">
        <v>22</v>
      </c>
      <c r="J2" s="18" t="s">
        <v>23</v>
      </c>
      <c r="K2" s="18" t="s">
        <v>24</v>
      </c>
      <c r="L2" s="18" t="s">
        <v>25</v>
      </c>
      <c r="M2" s="18" t="s">
        <v>26</v>
      </c>
      <c r="N2" s="18" t="s">
        <v>27</v>
      </c>
      <c r="O2" s="18" t="s">
        <v>28</v>
      </c>
      <c r="P2" s="18" t="s">
        <v>29</v>
      </c>
      <c r="Q2" s="18" t="s">
        <v>32</v>
      </c>
      <c r="R2" s="18" t="s">
        <v>33</v>
      </c>
      <c r="S2" s="18" t="s">
        <v>34</v>
      </c>
      <c r="T2" s="18" t="s">
        <v>35</v>
      </c>
      <c r="U2" s="18" t="s">
        <v>36</v>
      </c>
      <c r="V2" s="18" t="s">
        <v>37</v>
      </c>
      <c r="W2" s="18" t="s">
        <v>38</v>
      </c>
      <c r="X2" s="18" t="s">
        <v>39</v>
      </c>
      <c r="Y2" s="18" t="s">
        <v>40</v>
      </c>
    </row>
    <row r="3" spans="2:25" ht="28.5" customHeight="1"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2:25" ht="15">
      <c r="B4" s="4" t="s">
        <v>11</v>
      </c>
      <c r="C4" s="9">
        <v>21122.6467</v>
      </c>
      <c r="D4" s="9">
        <v>20419.74001</v>
      </c>
      <c r="E4" s="9">
        <f>SUM(E5:E7)</f>
        <v>19455.72369</v>
      </c>
      <c r="F4" s="9">
        <v>17580.61829</v>
      </c>
      <c r="G4" s="9">
        <v>17128.81191</v>
      </c>
      <c r="H4" s="9">
        <v>15814.5984</v>
      </c>
      <c r="I4" s="9">
        <v>15191.96411</v>
      </c>
      <c r="J4" s="9">
        <v>14241.77973</v>
      </c>
      <c r="K4" s="9">
        <v>13565.477350000001</v>
      </c>
      <c r="L4" s="9">
        <v>14182.545590000002</v>
      </c>
      <c r="M4" s="9">
        <v>12429.45275</v>
      </c>
      <c r="N4" s="9">
        <f aca="true" t="shared" si="0" ref="N4:T4">SUM(N5:N7)</f>
        <v>11362.38262</v>
      </c>
      <c r="O4" s="9">
        <f t="shared" si="0"/>
        <v>11219.966540000003</v>
      </c>
      <c r="P4" s="9">
        <f t="shared" si="0"/>
        <v>11362.38</v>
      </c>
      <c r="Q4" s="9">
        <f t="shared" si="0"/>
        <v>25132.375249999997</v>
      </c>
      <c r="R4" s="9">
        <f t="shared" si="0"/>
        <v>38362.37525</v>
      </c>
      <c r="S4" s="9">
        <f t="shared" si="0"/>
        <v>40558.41079</v>
      </c>
      <c r="T4" s="9">
        <f t="shared" si="0"/>
        <v>40558.41079</v>
      </c>
      <c r="U4" s="9">
        <f>SUM(U5:U7)</f>
        <v>40558.41079</v>
      </c>
      <c r="V4" s="9">
        <f>SUM(V5:V7)</f>
        <v>40558.41079</v>
      </c>
      <c r="W4" s="9">
        <f>SUM(W5:W7)</f>
        <v>37865.99308999999</v>
      </c>
      <c r="X4" s="9">
        <f>SUM(X5:X7)</f>
        <v>33788.38780000022</v>
      </c>
      <c r="Y4" s="9">
        <f>SUM(Y5:Y7)</f>
        <v>40573.5437100002</v>
      </c>
    </row>
    <row r="5" spans="2:25" ht="15">
      <c r="B5" s="5" t="s">
        <v>4</v>
      </c>
      <c r="C5" s="6">
        <v>23815</v>
      </c>
      <c r="D5" s="6">
        <v>23815</v>
      </c>
      <c r="E5" s="6">
        <v>23815</v>
      </c>
      <c r="F5" s="6">
        <v>23815</v>
      </c>
      <c r="G5" s="6">
        <v>23815</v>
      </c>
      <c r="H5" s="6">
        <v>23815</v>
      </c>
      <c r="I5" s="6">
        <v>23815</v>
      </c>
      <c r="J5" s="6">
        <v>23815</v>
      </c>
      <c r="K5" s="6">
        <v>23815</v>
      </c>
      <c r="L5" s="6">
        <v>23815</v>
      </c>
      <c r="M5" s="6">
        <v>23815</v>
      </c>
      <c r="N5" s="6">
        <v>23815</v>
      </c>
      <c r="O5" s="6">
        <v>23815</v>
      </c>
      <c r="P5" s="6">
        <v>23815</v>
      </c>
      <c r="Q5" s="6">
        <v>37585</v>
      </c>
      <c r="R5" s="6">
        <v>50815</v>
      </c>
      <c r="S5" s="6">
        <v>50815</v>
      </c>
      <c r="T5" s="6">
        <v>50815</v>
      </c>
      <c r="U5" s="6">
        <v>50815</v>
      </c>
      <c r="V5" s="6">
        <v>50815</v>
      </c>
      <c r="W5" s="6">
        <v>50815</v>
      </c>
      <c r="X5" s="6">
        <v>50815</v>
      </c>
      <c r="Y5" s="6">
        <v>50815</v>
      </c>
    </row>
    <row r="6" spans="2:25" ht="15">
      <c r="B6" s="5" t="s">
        <v>5</v>
      </c>
      <c r="C6" s="6">
        <v>-1750.1</v>
      </c>
      <c r="D6" s="6">
        <v>-1750.1</v>
      </c>
      <c r="E6" s="6">
        <v>-1750.09813</v>
      </c>
      <c r="F6" s="6">
        <v>-1750.09813</v>
      </c>
      <c r="G6" s="6">
        <v>-6234.38171</v>
      </c>
      <c r="H6" s="6">
        <v>-6234.38171</v>
      </c>
      <c r="I6" s="6">
        <v>-6234.38171</v>
      </c>
      <c r="J6" s="6">
        <v>-6234.38171</v>
      </c>
      <c r="K6" s="6">
        <v>-9573.21683</v>
      </c>
      <c r="L6" s="6">
        <v>-9573.21683</v>
      </c>
      <c r="M6" s="6">
        <v>-9573.21683</v>
      </c>
      <c r="N6" s="6">
        <v>-9573.21683</v>
      </c>
      <c r="O6" s="6">
        <v>-12452.62</v>
      </c>
      <c r="P6" s="6">
        <v>-12452.62</v>
      </c>
      <c r="Q6" s="6">
        <v>-12452.62475</v>
      </c>
      <c r="R6" s="6">
        <v>-12452.62475</v>
      </c>
      <c r="S6" s="6">
        <v>-10256.58921</v>
      </c>
      <c r="T6" s="6">
        <v>-10256.58921</v>
      </c>
      <c r="U6" s="6">
        <v>-10256.58921</v>
      </c>
      <c r="V6" s="6">
        <v>-10256.58921</v>
      </c>
      <c r="W6" s="6">
        <v>-5969.7463099999995</v>
      </c>
      <c r="X6" s="6">
        <v>-5969.7463099999995</v>
      </c>
      <c r="Y6" s="6">
        <v>-5969.7463099999995</v>
      </c>
    </row>
    <row r="7" spans="2:25" ht="15">
      <c r="B7" s="5" t="s">
        <v>30</v>
      </c>
      <c r="C7" s="6">
        <v>-2692.3533</v>
      </c>
      <c r="D7" s="6">
        <v>-3395.2599900000005</v>
      </c>
      <c r="E7" s="6">
        <v>-2609.178180000001</v>
      </c>
      <c r="F7" s="6">
        <v>-6234.381710000001</v>
      </c>
      <c r="G7" s="6">
        <v>-6686.18809</v>
      </c>
      <c r="H7" s="6">
        <v>-8000.401599999999</v>
      </c>
      <c r="I7" s="6">
        <v>-2388.6541800000005</v>
      </c>
      <c r="J7" s="6">
        <v>-3338.8385599999997</v>
      </c>
      <c r="K7" s="6">
        <v>-676.3058200000003</v>
      </c>
      <c r="L7" s="6">
        <v>-59.23757999999992</v>
      </c>
      <c r="M7" s="6">
        <v>-1812.330420000001</v>
      </c>
      <c r="N7" s="6">
        <v>-2879.4005500000003</v>
      </c>
      <c r="O7" s="6">
        <v>-142.41345999999646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-6979.26060000001</v>
      </c>
      <c r="X7" s="6">
        <v>-11056.865889999774</v>
      </c>
      <c r="Y7" s="6">
        <v>-4271.709979999792</v>
      </c>
    </row>
    <row r="8" spans="2:25" ht="15">
      <c r="B8" s="5" t="s">
        <v>6</v>
      </c>
      <c r="C8" s="6">
        <v>341.774</v>
      </c>
      <c r="D8" s="6">
        <v>332.02772</v>
      </c>
      <c r="E8" s="6">
        <v>322.2845</v>
      </c>
      <c r="F8" s="6">
        <v>386.15115</v>
      </c>
      <c r="G8" s="6">
        <v>442.01224</v>
      </c>
      <c r="H8" s="6">
        <v>510.15285</v>
      </c>
      <c r="I8" s="6">
        <v>858.26998</v>
      </c>
      <c r="J8" s="6">
        <v>832.58816</v>
      </c>
      <c r="K8" s="6">
        <v>927.17519</v>
      </c>
      <c r="L8" s="6">
        <v>898.5338</v>
      </c>
      <c r="M8" s="6">
        <v>927.57698</v>
      </c>
      <c r="N8" s="6">
        <v>1203.58</v>
      </c>
      <c r="O8" s="6">
        <v>1191.61</v>
      </c>
      <c r="P8" s="6">
        <v>1153.36</v>
      </c>
      <c r="Q8" s="6">
        <v>1112.02395</v>
      </c>
      <c r="R8" s="6">
        <v>1923.2760799999999</v>
      </c>
      <c r="S8" s="6">
        <v>1870.24592</v>
      </c>
      <c r="T8" s="6">
        <v>2108.0179399999997</v>
      </c>
      <c r="U8" s="6">
        <v>2046.70632</v>
      </c>
      <c r="V8" s="6">
        <v>2074.12065</v>
      </c>
      <c r="W8" s="6">
        <v>2160.46362</v>
      </c>
      <c r="X8" s="6">
        <v>2254.2158499999996</v>
      </c>
      <c r="Y8" s="6">
        <v>2240.93905</v>
      </c>
    </row>
    <row r="9" spans="2:25" ht="15">
      <c r="B9" s="8" t="s">
        <v>7</v>
      </c>
      <c r="C9" s="6">
        <v>20780.8727</v>
      </c>
      <c r="D9" s="6">
        <v>20087.712290000003</v>
      </c>
      <c r="E9" s="6">
        <v>19133.437319999997</v>
      </c>
      <c r="F9" s="6">
        <v>17194.467139999997</v>
      </c>
      <c r="G9" s="6">
        <v>16686.79967</v>
      </c>
      <c r="H9" s="6">
        <v>15304.44555</v>
      </c>
      <c r="I9" s="6">
        <v>14333.69413</v>
      </c>
      <c r="J9" s="6">
        <v>13409.19157</v>
      </c>
      <c r="K9" s="6">
        <v>12638.302160000001</v>
      </c>
      <c r="L9" s="6">
        <v>13284.011790000002</v>
      </c>
      <c r="M9" s="6">
        <v>11501.87577</v>
      </c>
      <c r="N9" s="6">
        <f aca="true" t="shared" si="1" ref="N9:T9">N4-N8</f>
        <v>10158.80262</v>
      </c>
      <c r="O9" s="6">
        <f t="shared" si="1"/>
        <v>10028.356540000002</v>
      </c>
      <c r="P9" s="6">
        <f t="shared" si="1"/>
        <v>10209.019999999999</v>
      </c>
      <c r="Q9" s="6">
        <f t="shared" si="1"/>
        <v>24020.3513</v>
      </c>
      <c r="R9" s="6">
        <f t="shared" si="1"/>
        <v>36439.099169999994</v>
      </c>
      <c r="S9" s="6">
        <f t="shared" si="1"/>
        <v>38688.16487</v>
      </c>
      <c r="T9" s="6">
        <f t="shared" si="1"/>
        <v>38450.392850000004</v>
      </c>
      <c r="U9" s="6">
        <f>U4-U8</f>
        <v>38511.704470000004</v>
      </c>
      <c r="V9" s="6">
        <f>V4-V8</f>
        <v>38484.290140000005</v>
      </c>
      <c r="W9" s="6">
        <f>W4-W8</f>
        <v>35705.52946999999</v>
      </c>
      <c r="X9" s="6">
        <f>X4-X8</f>
        <v>31534.171950000222</v>
      </c>
      <c r="Y9" s="6">
        <f>Y4-Y8</f>
        <v>38332.6046600002</v>
      </c>
    </row>
    <row r="10" spans="2:25" ht="15">
      <c r="B10" s="4" t="s">
        <v>12</v>
      </c>
      <c r="C10" s="9"/>
      <c r="D10" s="9"/>
      <c r="E10" s="9"/>
      <c r="F10" s="9"/>
      <c r="G10" s="9"/>
      <c r="H10" s="9"/>
      <c r="I10" s="9">
        <v>0</v>
      </c>
      <c r="J10" s="9">
        <v>0</v>
      </c>
      <c r="K10" s="9"/>
      <c r="L10" s="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2:25" ht="15">
      <c r="B11" s="5" t="s">
        <v>8</v>
      </c>
      <c r="C11" s="6">
        <v>280.379525</v>
      </c>
      <c r="D11" s="6">
        <v>328.93923359999997</v>
      </c>
      <c r="E11" s="6">
        <v>324.5916975</v>
      </c>
      <c r="F11" s="6">
        <v>297.3955536462625</v>
      </c>
      <c r="G11" s="6">
        <v>290.3841755267</v>
      </c>
      <c r="H11" s="6">
        <v>634.850419575</v>
      </c>
      <c r="I11" s="6">
        <v>587.6876341875</v>
      </c>
      <c r="J11" s="6">
        <v>664.4741979</v>
      </c>
      <c r="K11" s="6">
        <v>809.6542675874999</v>
      </c>
      <c r="L11" s="6">
        <v>606.39022415</v>
      </c>
      <c r="M11" s="6">
        <v>795.0191838000001</v>
      </c>
      <c r="N11" s="6">
        <v>1074.8245970625003</v>
      </c>
      <c r="O11" s="6">
        <v>1216.1809648625</v>
      </c>
      <c r="P11" s="6">
        <v>1521.4369702525</v>
      </c>
      <c r="Q11" s="6">
        <v>1974.0032594137476</v>
      </c>
      <c r="R11" s="6">
        <v>2640.9895380749986</v>
      </c>
      <c r="S11" s="6">
        <v>2077.1631572999995</v>
      </c>
      <c r="T11" s="6">
        <v>2514.1284537999995</v>
      </c>
      <c r="U11" s="6">
        <v>2556.2608242962506</v>
      </c>
      <c r="V11" s="6">
        <v>2930.4401852999995</v>
      </c>
      <c r="W11" s="6">
        <v>4075.829120300002</v>
      </c>
      <c r="X11" s="6">
        <v>4127.587337999999</v>
      </c>
      <c r="Y11" s="6">
        <v>4351.836678092505</v>
      </c>
    </row>
    <row r="12" spans="2:25" ht="15">
      <c r="B12" s="5" t="s">
        <v>31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101.09992000000216</v>
      </c>
      <c r="Q12" s="6">
        <v>1046.460699999997</v>
      </c>
      <c r="R12" s="6">
        <v>2196.03554</v>
      </c>
      <c r="S12" s="6">
        <v>966.4438000000027</v>
      </c>
      <c r="T12" s="6">
        <v>2519.769460000004</v>
      </c>
      <c r="U12" s="6">
        <v>2746.3354800000016</v>
      </c>
      <c r="V12" s="6">
        <v>4286.8429000000015</v>
      </c>
      <c r="W12" s="6">
        <v>0</v>
      </c>
      <c r="X12" s="6">
        <v>0</v>
      </c>
      <c r="Y12" s="6">
        <v>0</v>
      </c>
    </row>
    <row r="13" spans="2:25" ht="15">
      <c r="B13" s="5" t="s">
        <v>9</v>
      </c>
      <c r="C13" s="6">
        <v>2932.41</v>
      </c>
      <c r="D13" s="6">
        <v>2934.2309999999998</v>
      </c>
      <c r="E13" s="6">
        <v>2729.18</v>
      </c>
      <c r="F13" s="6">
        <v>2234.1200000000003</v>
      </c>
      <c r="G13" s="6">
        <v>2219.5599999999995</v>
      </c>
      <c r="H13" s="6">
        <v>2202.7599999999998</v>
      </c>
      <c r="I13" s="6">
        <v>2006.5949999999998</v>
      </c>
      <c r="J13" s="6">
        <v>1533.675</v>
      </c>
      <c r="K13" s="6">
        <v>1533.09</v>
      </c>
      <c r="L13" s="6">
        <v>1531.92</v>
      </c>
      <c r="M13" s="6">
        <v>1334.84</v>
      </c>
      <c r="N13" s="6">
        <v>4356.75</v>
      </c>
      <c r="O13" s="6">
        <v>4355.64</v>
      </c>
      <c r="P13" s="6">
        <v>4353.974999999999</v>
      </c>
      <c r="Q13" s="6">
        <v>4353.974999999999</v>
      </c>
      <c r="R13" s="6">
        <v>3483.18</v>
      </c>
      <c r="S13" s="6">
        <v>4352.865</v>
      </c>
      <c r="T13" s="6">
        <v>4352.865</v>
      </c>
      <c r="U13" s="6">
        <v>4157.32</v>
      </c>
      <c r="V13" s="6">
        <v>4505.772</v>
      </c>
      <c r="W13" s="6">
        <v>6055.284</v>
      </c>
      <c r="X13" s="6">
        <v>11740.548</v>
      </c>
      <c r="Y13" s="6">
        <v>10384.148</v>
      </c>
    </row>
    <row r="14" spans="2:25" ht="15">
      <c r="B14" s="7" t="s">
        <v>13</v>
      </c>
      <c r="C14" s="6">
        <v>3212.7895249999997</v>
      </c>
      <c r="D14" s="6">
        <v>3263.1702336</v>
      </c>
      <c r="E14" s="6">
        <v>3053.7716975</v>
      </c>
      <c r="F14" s="6">
        <f>SUM(F11:F13)</f>
        <v>2531.515553646263</v>
      </c>
      <c r="G14" s="6">
        <v>2509.9441755266994</v>
      </c>
      <c r="H14" s="6">
        <v>2837.610419575</v>
      </c>
      <c r="I14" s="6">
        <v>2594.2826341875</v>
      </c>
      <c r="J14" s="6">
        <v>2198.1491979</v>
      </c>
      <c r="K14" s="6">
        <v>2342.7442675875</v>
      </c>
      <c r="L14" s="6">
        <v>2138.31022415</v>
      </c>
      <c r="M14" s="6">
        <v>2129.8591838</v>
      </c>
      <c r="N14" s="6">
        <f>N11+N13</f>
        <v>5431.5745970625</v>
      </c>
      <c r="O14" s="6">
        <f>O11+O13</f>
        <v>5571.820964862501</v>
      </c>
      <c r="P14" s="6">
        <f aca="true" t="shared" si="2" ref="P14:V14">P11+P13+P12</f>
        <v>5976.511890252502</v>
      </c>
      <c r="Q14" s="6">
        <f t="shared" si="2"/>
        <v>7374.438959413744</v>
      </c>
      <c r="R14" s="6">
        <f t="shared" si="2"/>
        <v>8320.205078075</v>
      </c>
      <c r="S14" s="6">
        <f t="shared" si="2"/>
        <v>7396.471957300002</v>
      </c>
      <c r="T14" s="6">
        <f t="shared" si="2"/>
        <v>9386.762913800005</v>
      </c>
      <c r="U14" s="6">
        <f t="shared" si="2"/>
        <v>9459.916304296252</v>
      </c>
      <c r="V14" s="6">
        <f t="shared" si="2"/>
        <v>11723.0550853</v>
      </c>
      <c r="W14" s="6">
        <f>W11+W13+W12</f>
        <v>10131.113120300002</v>
      </c>
      <c r="X14" s="6">
        <f>X11+X13+X12</f>
        <v>15868.135338</v>
      </c>
      <c r="Y14" s="6">
        <f>Y11+Y13+Y12</f>
        <v>14735.984678092504</v>
      </c>
    </row>
    <row r="15" spans="2:25" ht="15">
      <c r="B15" s="9" t="s">
        <v>0</v>
      </c>
      <c r="C15" s="9">
        <f>C9+C14</f>
        <v>23993.662225</v>
      </c>
      <c r="D15" s="9">
        <f aca="true" t="shared" si="3" ref="D15:J15">D9+D14</f>
        <v>23350.882523600005</v>
      </c>
      <c r="E15" s="9">
        <f t="shared" si="3"/>
        <v>22187.209017499998</v>
      </c>
      <c r="F15" s="9">
        <f t="shared" si="3"/>
        <v>19725.98269364626</v>
      </c>
      <c r="G15" s="9">
        <f t="shared" si="3"/>
        <v>19196.7438455267</v>
      </c>
      <c r="H15" s="9">
        <f t="shared" si="3"/>
        <v>18142.055969575</v>
      </c>
      <c r="I15" s="9">
        <f t="shared" si="3"/>
        <v>16927.9767641875</v>
      </c>
      <c r="J15" s="9">
        <f t="shared" si="3"/>
        <v>15607.340767900001</v>
      </c>
      <c r="K15" s="9">
        <f>K9+K14</f>
        <v>14981.046427587502</v>
      </c>
      <c r="L15" s="9">
        <v>15422.322014150002</v>
      </c>
      <c r="M15" s="9">
        <v>13631.734953800002</v>
      </c>
      <c r="N15" s="9">
        <f aca="true" t="shared" si="4" ref="N15:T15">N9+N14</f>
        <v>15590.377217062502</v>
      </c>
      <c r="O15" s="9">
        <f t="shared" si="4"/>
        <v>15600.177504862502</v>
      </c>
      <c r="P15" s="9">
        <f t="shared" si="4"/>
        <v>16185.5318902525</v>
      </c>
      <c r="Q15" s="9">
        <f t="shared" si="4"/>
        <v>31394.79025941374</v>
      </c>
      <c r="R15" s="9">
        <f t="shared" si="4"/>
        <v>44759.304248074994</v>
      </c>
      <c r="S15" s="9">
        <f t="shared" si="4"/>
        <v>46084.636827300004</v>
      </c>
      <c r="T15" s="9">
        <f t="shared" si="4"/>
        <v>47837.15576380001</v>
      </c>
      <c r="U15" s="9">
        <f>U9+U14</f>
        <v>47971.62077429626</v>
      </c>
      <c r="V15" s="9">
        <f>V9+V14</f>
        <v>50207.34522530001</v>
      </c>
      <c r="W15" s="9">
        <f>W9+W14</f>
        <v>45836.64259029999</v>
      </c>
      <c r="X15" s="9">
        <f>X9+X14</f>
        <v>47402.30728800022</v>
      </c>
      <c r="Y15" s="9">
        <f>Y9+Y14</f>
        <v>53068.5893380927</v>
      </c>
    </row>
    <row r="16" spans="2:25" ht="15">
      <c r="B16" s="16" t="s">
        <v>10</v>
      </c>
      <c r="C16" s="9">
        <v>22430.362</v>
      </c>
      <c r="D16" s="9">
        <v>26315.138687999995</v>
      </c>
      <c r="E16" s="9">
        <v>25967.3358</v>
      </c>
      <c r="F16" s="9">
        <v>23791.644291701</v>
      </c>
      <c r="G16" s="9">
        <v>23230.734042136</v>
      </c>
      <c r="H16" s="9">
        <v>50788.033566</v>
      </c>
      <c r="I16" s="9">
        <v>47015.010734999996</v>
      </c>
      <c r="J16" s="9">
        <v>53157.935831999996</v>
      </c>
      <c r="K16" s="9">
        <v>64772.34140699999</v>
      </c>
      <c r="L16" s="9">
        <v>48511.217932</v>
      </c>
      <c r="M16" s="9">
        <v>63601.534704</v>
      </c>
      <c r="N16" s="9">
        <v>85985.96776500002</v>
      </c>
      <c r="O16" s="9">
        <v>97294.477189</v>
      </c>
      <c r="P16" s="9">
        <v>121714.95762019999</v>
      </c>
      <c r="Q16" s="9">
        <v>157920.2607530998</v>
      </c>
      <c r="R16" s="9">
        <v>211279.16304599989</v>
      </c>
      <c r="S16" s="9">
        <v>203505.33279329987</v>
      </c>
      <c r="T16" s="9">
        <v>225293.02050780016</v>
      </c>
      <c r="U16" s="9">
        <v>261160.37532629597</v>
      </c>
      <c r="V16" s="9">
        <v>292848.5163124991</v>
      </c>
      <c r="W16" s="9">
        <v>367849.54402240005</v>
      </c>
      <c r="X16" s="9">
        <v>338680.7122180002</v>
      </c>
      <c r="Y16" s="9">
        <v>348146.93424740044</v>
      </c>
    </row>
    <row r="17" spans="2:12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2:12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2:26" ht="30">
      <c r="B19" s="4"/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4" t="s">
        <v>23</v>
      </c>
      <c r="K19" s="4" t="s">
        <v>24</v>
      </c>
      <c r="L19" s="4" t="s">
        <v>25</v>
      </c>
      <c r="M19" s="4" t="s">
        <v>26</v>
      </c>
      <c r="N19" s="4" t="s">
        <v>27</v>
      </c>
      <c r="O19" s="4" t="s">
        <v>28</v>
      </c>
      <c r="P19" s="4" t="s">
        <v>29</v>
      </c>
      <c r="Q19" s="4" t="s">
        <v>32</v>
      </c>
      <c r="R19" s="4" t="s">
        <v>33</v>
      </c>
      <c r="S19" s="4" t="s">
        <v>34</v>
      </c>
      <c r="T19" s="4" t="s">
        <v>35</v>
      </c>
      <c r="U19" s="4" t="s">
        <v>35</v>
      </c>
      <c r="V19" s="4" t="s">
        <v>35</v>
      </c>
      <c r="W19" s="4" t="s">
        <v>35</v>
      </c>
      <c r="X19" s="4" t="s">
        <v>35</v>
      </c>
      <c r="Y19" s="4" t="s">
        <v>35</v>
      </c>
      <c r="Z19" s="4" t="s">
        <v>1</v>
      </c>
    </row>
    <row r="20" spans="2:26" ht="15">
      <c r="B20" s="8" t="s">
        <v>2</v>
      </c>
      <c r="C20" s="14">
        <v>0.9263</v>
      </c>
      <c r="D20" s="14">
        <v>0.7634</v>
      </c>
      <c r="E20" s="14">
        <v>0.7368</v>
      </c>
      <c r="F20" s="14">
        <v>0.7227</v>
      </c>
      <c r="G20" s="14">
        <v>0.7183</v>
      </c>
      <c r="H20" s="14">
        <v>0.3013</v>
      </c>
      <c r="I20" s="14">
        <v>0.304874845414624</v>
      </c>
      <c r="J20" s="14">
        <v>0.252251923633347</v>
      </c>
      <c r="K20" s="14">
        <v>0.1951</v>
      </c>
      <c r="L20" s="14">
        <v>0.2738</v>
      </c>
      <c r="M20" s="14">
        <v>0.18084273946421972</v>
      </c>
      <c r="N20" s="14">
        <f aca="true" t="shared" si="5" ref="N20:S20">N9/N16</f>
        <v>0.11814488903310418</v>
      </c>
      <c r="O20" s="14">
        <f t="shared" si="5"/>
        <v>0.10307220748531652</v>
      </c>
      <c r="P20" s="14">
        <f t="shared" si="5"/>
        <v>0.08387646185488788</v>
      </c>
      <c r="Q20" s="14">
        <f t="shared" si="5"/>
        <v>0.15210430368750835</v>
      </c>
      <c r="R20" s="14">
        <f t="shared" si="5"/>
        <v>0.17246896780855972</v>
      </c>
      <c r="S20" s="14">
        <f t="shared" si="5"/>
        <v>0.19010885041177533</v>
      </c>
      <c r="T20" s="14">
        <f>T9/T16</f>
        <v>0.1706683711875964</v>
      </c>
      <c r="U20" s="14">
        <f>U9/U16</f>
        <v>0.14746381192737665</v>
      </c>
      <c r="V20" s="14">
        <f>V9/V16</f>
        <v>0.1314136421949065</v>
      </c>
      <c r="W20" s="14">
        <f>W9/W16</f>
        <v>0.09706558034451639</v>
      </c>
      <c r="X20" s="14">
        <f>X9/X16</f>
        <v>0.09310885093953172</v>
      </c>
      <c r="Y20" s="14">
        <f>Y9/Y16</f>
        <v>0.1101046738868028</v>
      </c>
      <c r="Z20" s="10">
        <v>0.06</v>
      </c>
    </row>
    <row r="21" spans="2:26" ht="15">
      <c r="B21" s="8" t="s">
        <v>3</v>
      </c>
      <c r="C21" s="14">
        <v>1.0697</v>
      </c>
      <c r="D21" s="14">
        <v>0.8874</v>
      </c>
      <c r="E21" s="14">
        <v>0.8544</v>
      </c>
      <c r="F21" s="14">
        <v>0.8291</v>
      </c>
      <c r="G21" s="14">
        <v>0.8264</v>
      </c>
      <c r="H21" s="14">
        <v>0.3572</v>
      </c>
      <c r="I21" s="14">
        <v>0.360054725066469</v>
      </c>
      <c r="J21" s="14">
        <v>0.29360321321026</v>
      </c>
      <c r="K21" s="14">
        <v>0.2313</v>
      </c>
      <c r="L21" s="14">
        <v>0.3179</v>
      </c>
      <c r="M21" s="14">
        <v>0.21433028333737178</v>
      </c>
      <c r="N21" s="14">
        <f aca="true" t="shared" si="6" ref="N21:S21">N15/N16</f>
        <v>0.18131304004940738</v>
      </c>
      <c r="O21" s="14">
        <f t="shared" si="6"/>
        <v>0.16033980504934806</v>
      </c>
      <c r="P21" s="14">
        <f t="shared" si="6"/>
        <v>0.1329789880119576</v>
      </c>
      <c r="Q21" s="14">
        <f t="shared" si="6"/>
        <v>0.19880153508926812</v>
      </c>
      <c r="R21" s="14">
        <f t="shared" si="6"/>
        <v>0.2118491175503661</v>
      </c>
      <c r="S21" s="14">
        <f t="shared" si="6"/>
        <v>0.22645419751288837</v>
      </c>
      <c r="T21" s="14">
        <f>T15/T16</f>
        <v>0.21233305699385294</v>
      </c>
      <c r="U21" s="14">
        <f>U15/U16</f>
        <v>0.18368644444763152</v>
      </c>
      <c r="V21" s="14">
        <f>V15/V16</f>
        <v>0.17144476556515542</v>
      </c>
      <c r="W21" s="14">
        <f>W15/W16</f>
        <v>0.12460703930493057</v>
      </c>
      <c r="X21" s="14">
        <f>X15/X16</f>
        <v>0.13996163813866247</v>
      </c>
      <c r="Y21" s="14">
        <f>Y15/Y16</f>
        <v>0.15243158597048298</v>
      </c>
      <c r="Z21" s="10">
        <v>0.12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2015-10-22T10:06:13Z</dcterms:modified>
  <cp:category/>
  <cp:version/>
  <cp:contentType/>
  <cp:contentStatus/>
</cp:coreProperties>
</file>