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bala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<sst xmlns="http://schemas.openxmlformats.org/spreadsheetml/2006/main" count="97" uniqueCount="58">
  <si>
    <t>CƏMİ AKTİVLƏR</t>
  </si>
  <si>
    <t>AKTİVLƏR</t>
  </si>
  <si>
    <t>ÖHDƏLİKLƏR</t>
  </si>
  <si>
    <t xml:space="preserve"> Banklara verilmiş kreditlər</t>
  </si>
  <si>
    <t>Nostro hesablar (Mərkəzi Bank və digər banklardakı müxbir hesablar)</t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</si>
  <si>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</si>
  <si>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</si>
  <si>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</si>
  <si>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t>Amortizasiya çıxılmaqla qeyri-maddi aktivlər</t>
  </si>
  <si>
    <t>Digər aktivlər</t>
  </si>
  <si>
    <t xml:space="preserve">Depozitlər </t>
  </si>
  <si>
    <t>Banklar və digər maliyyə institutlarının kreditləri</t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</si>
  <si>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</si>
  <si>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</si>
  <si>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</si>
  <si>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 xml:space="preserve">Nağd vəsaitlər </t>
  </si>
  <si>
    <t>CƏMİ ÖHDƏLİKLƏR</t>
  </si>
  <si>
    <t xml:space="preserve">KAPİTAL </t>
  </si>
  <si>
    <t>b) dövriyyədə olan müddətsiz imtiyazlı səhmlər (nominal və bazar qiymətləri arasındakı fərq daxil olmaqla)</t>
  </si>
  <si>
    <t>c) adi səhmlərin nominal və bazar qiymətləri arasındakı fərq</t>
  </si>
  <si>
    <t xml:space="preserve">a) dövriyyədə olan adi səhmlər </t>
  </si>
  <si>
    <t>Cəmi kapital</t>
  </si>
  <si>
    <t>CƏMİ ÖHDƏLİKLƏR VƏ KAPİTAL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</si>
  <si>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</si>
  <si>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</si>
  <si>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</si>
  <si>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</si>
  <si>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</si>
  <si>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r>
      <t>Xüsusi kapital, c</t>
    </r>
    <r>
      <rPr>
        <i/>
        <sz val="12"/>
        <rFont val="Times New Roman"/>
        <family val="1"/>
      </rPr>
      <t>əmi</t>
    </r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</si>
  <si>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</si>
  <si>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</si>
  <si>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III RUB     2012</t>
  </si>
  <si>
    <t>I RUB     2012</t>
  </si>
  <si>
    <t>II RUB     2012</t>
  </si>
  <si>
    <t>I RUB     2010</t>
  </si>
  <si>
    <t>II RUB     2010</t>
  </si>
  <si>
    <t>III RUB     2010</t>
  </si>
  <si>
    <t>IV RUB     2010</t>
  </si>
  <si>
    <t>I RUB     2011</t>
  </si>
  <si>
    <t>II RUB     2011</t>
  </si>
  <si>
    <t>III RUB     2011</t>
  </si>
  <si>
    <t>VI RUB     2011</t>
  </si>
  <si>
    <t>-</t>
  </si>
  <si>
    <t>min manatla</t>
  </si>
  <si>
    <t>Bankın Balansı</t>
  </si>
  <si>
    <t>IV RUB     2012</t>
  </si>
  <si>
    <t>I RUB     2013</t>
  </si>
  <si>
    <t>II RUB     2013</t>
  </si>
  <si>
    <t>III RUB     2013</t>
  </si>
  <si>
    <t>IV RUB     2013</t>
  </si>
  <si>
    <t>I RUB      2014</t>
  </si>
  <si>
    <t>II RUB      2014</t>
  </si>
  <si>
    <t>Bankların depozitləri</t>
  </si>
  <si>
    <t>III RUB      2014</t>
  </si>
  <si>
    <t>IV RUB      2014</t>
  </si>
  <si>
    <t>I RUB      2015</t>
  </si>
  <si>
    <t>II RUB      2015</t>
  </si>
  <si>
    <t>III RUB      2015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</si>
</sst>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_-* #&quot; &quot;##0.00_ _-;\-* #&quot; &quot;##0.00_ _-;_-* &quot;-&quot;??_ _-;_-@_-"/>
    <numFmt numFmtId="189" formatCode="_-* #&quot; &quot;##0.00&quot; &quot;_-;\-* #&quot; &quot;##0.00&quot; &quot;_-;_-* &quot;-&quot;??&quot; &quot;_-;_-@_-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179" fontId="45" fillId="0" borderId="10" xfId="60" applyFont="1" applyBorder="1" applyAlignment="1">
      <alignment/>
    </xf>
    <xf numFmtId="0" fontId="4" fillId="33" borderId="10" xfId="0" applyFont="1" applyFill="1" applyBorder="1" applyAlignment="1" applyProtection="1">
      <alignment horizontal="justify" vertical="top" wrapText="1"/>
      <protection/>
    </xf>
    <xf numFmtId="179" fontId="45" fillId="0" borderId="0" xfId="60" applyFont="1" applyAlignment="1">
      <alignment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hmar%20Destop\VTB%20BANK%20-%20Hesabatlar\2015\09%20Sentyabr\PRUDENSIAL_162_09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 veregesi"/>
      <sheetName val="Umumi melumatlar"/>
      <sheetName val="BN_PH_1"/>
      <sheetName val="BN_PH_1_1"/>
      <sheetName val="BN_PH_1_2"/>
      <sheetName val="BN_PH_1_3"/>
      <sheetName val="BN_PH_2"/>
      <sheetName val="BN_PH_2_1"/>
      <sheetName val="BN_PH_2_2"/>
      <sheetName val="BN_PH_2_3"/>
      <sheetName val="BN_PH_2_4"/>
      <sheetName val="BN_PH_2_5"/>
      <sheetName val="BN_PH_2_6"/>
      <sheetName val="BN_PH_2_7"/>
      <sheetName val="BN_PH_3"/>
      <sheetName val="BN_PH_4"/>
      <sheetName val="BN_PH_5"/>
      <sheetName val="BN_PH_6"/>
      <sheetName val="BN_PH_7"/>
      <sheetName val="BN_PH_8"/>
      <sheetName val="Sheet1"/>
      <sheetName val="TE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A1">
      <pane xSplit="2" topLeftCell="S1" activePane="topRight" state="frozen"/>
      <selection pane="topLeft" activeCell="A1" sqref="A1"/>
      <selection pane="topRight" activeCell="Y4" sqref="Y4"/>
    </sheetView>
  </sheetViews>
  <sheetFormatPr defaultColWidth="9.140625" defaultRowHeight="15"/>
  <cols>
    <col min="1" max="1" width="16.28125" style="1" customWidth="1"/>
    <col min="2" max="2" width="44.57421875" style="1" bestFit="1" customWidth="1"/>
    <col min="3" max="12" width="13.421875" style="1" customWidth="1"/>
    <col min="13" max="14" width="15.00390625" style="1" customWidth="1"/>
    <col min="15" max="25" width="13.421875" style="1" customWidth="1"/>
    <col min="26" max="26" width="14.57421875" style="13" bestFit="1" customWidth="1"/>
    <col min="27" max="27" width="10.421875" style="1" bestFit="1" customWidth="1"/>
    <col min="28" max="28" width="13.421875" style="1" bestFit="1" customWidth="1"/>
    <col min="29" max="16384" width="9.140625" style="1" customWidth="1"/>
  </cols>
  <sheetData>
    <row r="1" ht="37.5" customHeight="1">
      <c r="A1" s="10" t="s">
        <v>44</v>
      </c>
    </row>
    <row r="2" spans="1:25" ht="39.75" customHeight="1">
      <c r="A2" s="11" t="s">
        <v>43</v>
      </c>
      <c r="C2" s="10"/>
      <c r="D2" s="10"/>
      <c r="E2" s="10"/>
      <c r="F2" s="10"/>
      <c r="G2" s="10"/>
      <c r="H2" s="10"/>
      <c r="I2" s="10"/>
      <c r="J2" s="10"/>
      <c r="K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5.75">
      <c r="B3" s="9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31.5">
      <c r="B4" s="3"/>
      <c r="C4" s="4" t="s">
        <v>34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32</v>
      </c>
      <c r="L4" s="4" t="s">
        <v>33</v>
      </c>
      <c r="M4" s="4" t="s">
        <v>31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 t="s">
        <v>53</v>
      </c>
      <c r="V4" s="4" t="s">
        <v>54</v>
      </c>
      <c r="W4" s="4" t="s">
        <v>55</v>
      </c>
      <c r="X4" s="4" t="s">
        <v>56</v>
      </c>
      <c r="Y4" s="4" t="s">
        <v>57</v>
      </c>
    </row>
    <row r="5" spans="2:25" ht="15.75">
      <c r="B5" s="5" t="s">
        <v>15</v>
      </c>
      <c r="C5" s="6">
        <v>2362.68</v>
      </c>
      <c r="D5" s="6">
        <v>1532.44</v>
      </c>
      <c r="E5" s="6">
        <v>1523.49</v>
      </c>
      <c r="F5" s="6">
        <v>1004.05</v>
      </c>
      <c r="G5" s="6">
        <v>1953.26</v>
      </c>
      <c r="H5" s="6">
        <v>3650.24</v>
      </c>
      <c r="I5" s="6">
        <v>2724.45824</v>
      </c>
      <c r="J5" s="6">
        <v>837.86167</v>
      </c>
      <c r="K5" s="6">
        <v>2046.51645</v>
      </c>
      <c r="L5" s="6">
        <v>1732.1273800000001</v>
      </c>
      <c r="M5" s="6">
        <v>1551.5327200000002</v>
      </c>
      <c r="N5" s="6">
        <v>1256.43</v>
      </c>
      <c r="O5" s="6">
        <v>3185.09</v>
      </c>
      <c r="P5" s="6">
        <v>1219.63</v>
      </c>
      <c r="Q5" s="6">
        <v>3247.14604</v>
      </c>
      <c r="R5" s="6">
        <v>2468.86778</v>
      </c>
      <c r="S5" s="6">
        <v>6084.25531</v>
      </c>
      <c r="T5" s="6">
        <v>3718.99449</v>
      </c>
      <c r="U5" s="6">
        <v>6734.71444</v>
      </c>
      <c r="V5" s="6">
        <v>3425.1331099999998</v>
      </c>
      <c r="W5" s="6">
        <v>10658.087739999999</v>
      </c>
      <c r="X5" s="6">
        <v>10017.71184</v>
      </c>
      <c r="Y5" s="6">
        <v>13194.359260000001</v>
      </c>
    </row>
    <row r="6" spans="2:25" ht="31.5">
      <c r="B6" s="5" t="s">
        <v>4</v>
      </c>
      <c r="C6" s="6">
        <v>10234.99</v>
      </c>
      <c r="D6" s="6">
        <v>8258.35</v>
      </c>
      <c r="E6" s="6">
        <v>1194.13</v>
      </c>
      <c r="F6" s="6">
        <v>2698.36</v>
      </c>
      <c r="G6" s="6">
        <v>3317.99</v>
      </c>
      <c r="H6" s="6">
        <v>13954.58</v>
      </c>
      <c r="I6" s="6">
        <v>2427.4103099999998</v>
      </c>
      <c r="J6" s="6">
        <v>1497.16842</v>
      </c>
      <c r="K6" s="6">
        <v>6953.27</v>
      </c>
      <c r="L6" s="6">
        <v>7717.61</v>
      </c>
      <c r="M6" s="6">
        <v>4556.645809999999</v>
      </c>
      <c r="N6" s="6">
        <v>5688.07</v>
      </c>
      <c r="O6" s="6">
        <v>4274.389999999999</v>
      </c>
      <c r="P6" s="6">
        <v>388.56</v>
      </c>
      <c r="Q6" s="6">
        <v>12024.553090000001</v>
      </c>
      <c r="R6" s="6">
        <v>11103.62252</v>
      </c>
      <c r="S6" s="6">
        <v>6170.76857</v>
      </c>
      <c r="T6" s="6">
        <v>10746.53888</v>
      </c>
      <c r="U6" s="6">
        <v>13940.072400000001</v>
      </c>
      <c r="V6" s="6">
        <v>9067.53752</v>
      </c>
      <c r="W6" s="6">
        <v>20076.84965</v>
      </c>
      <c r="X6" s="6">
        <v>8405.11621</v>
      </c>
      <c r="Y6" s="6">
        <v>29898.74647</v>
      </c>
    </row>
    <row r="7" spans="2:25" ht="14.25" customHeight="1">
      <c r="B7" s="5" t="s">
        <v>3</v>
      </c>
      <c r="C7" s="6">
        <v>7500</v>
      </c>
      <c r="D7" s="6">
        <v>7600</v>
      </c>
      <c r="E7" s="6">
        <v>8044.86</v>
      </c>
      <c r="F7" s="6">
        <v>5382.34</v>
      </c>
      <c r="G7" s="6">
        <v>5783.36</v>
      </c>
      <c r="H7" s="6">
        <v>2360.1</v>
      </c>
      <c r="I7" s="6">
        <v>944.2800000000001</v>
      </c>
      <c r="J7" s="6"/>
      <c r="K7" s="6">
        <v>5621.33</v>
      </c>
      <c r="L7" s="6">
        <v>6752.88</v>
      </c>
      <c r="M7" s="6">
        <v>3680.0600000000004</v>
      </c>
      <c r="N7" s="6">
        <v>3679.25</v>
      </c>
      <c r="O7" s="6">
        <v>2500.62</v>
      </c>
      <c r="P7" s="6">
        <v>1000</v>
      </c>
      <c r="Q7" s="6">
        <v>0</v>
      </c>
      <c r="R7" s="6">
        <v>5000</v>
      </c>
      <c r="S7" s="6">
        <v>0</v>
      </c>
      <c r="T7" s="6">
        <v>0</v>
      </c>
      <c r="U7" s="6">
        <v>0</v>
      </c>
      <c r="V7" s="6">
        <v>266.0000000000001</v>
      </c>
      <c r="W7" s="6">
        <v>364</v>
      </c>
      <c r="X7" s="6">
        <v>376</v>
      </c>
      <c r="Y7" s="6">
        <v>318</v>
      </c>
    </row>
    <row r="8" spans="2:25" ht="31.5">
      <c r="B8" s="5" t="s">
        <v>23</v>
      </c>
      <c r="C8" s="6" t="s">
        <v>42</v>
      </c>
      <c r="D8" s="6" t="s">
        <v>42</v>
      </c>
      <c r="E8" s="6" t="s">
        <v>42</v>
      </c>
      <c r="F8" s="6" t="s">
        <v>42</v>
      </c>
      <c r="G8" s="6" t="s">
        <v>42</v>
      </c>
      <c r="H8" s="6" t="s">
        <v>42</v>
      </c>
      <c r="I8" s="6"/>
      <c r="J8" s="6"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5.75">
      <c r="B9" s="5" t="s">
        <v>5</v>
      </c>
      <c r="C9" s="6">
        <v>850</v>
      </c>
      <c r="D9" s="6">
        <v>1531.38</v>
      </c>
      <c r="E9" s="6">
        <v>1366.22</v>
      </c>
      <c r="F9" s="6">
        <v>1466.69</v>
      </c>
      <c r="G9" s="6" t="s">
        <v>42</v>
      </c>
      <c r="H9" s="6" t="s">
        <v>42</v>
      </c>
      <c r="I9" s="6"/>
      <c r="J9" s="6">
        <v>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39" customHeight="1">
      <c r="B10" s="5" t="s">
        <v>6</v>
      </c>
      <c r="C10" s="6">
        <v>7780.05</v>
      </c>
      <c r="D10" s="6">
        <v>10735.02</v>
      </c>
      <c r="E10" s="6">
        <v>12937.35</v>
      </c>
      <c r="F10" s="6">
        <v>13779.05</v>
      </c>
      <c r="G10" s="6">
        <v>14211.68</v>
      </c>
      <c r="H10" s="6">
        <v>36685.87</v>
      </c>
      <c r="I10" s="6">
        <v>40607.756723</v>
      </c>
      <c r="J10" s="6">
        <v>45088.031683999994</v>
      </c>
      <c r="K10" s="6">
        <v>45893.31164099999</v>
      </c>
      <c r="L10" s="6">
        <v>29736.10024</v>
      </c>
      <c r="M10" s="6">
        <v>49653.053812</v>
      </c>
      <c r="N10" s="6">
        <v>72003.03009500001</v>
      </c>
      <c r="O10" s="6">
        <v>83957.74720899998</v>
      </c>
      <c r="P10" s="6">
        <v>108941.46252099998</v>
      </c>
      <c r="Q10" s="6">
        <v>146653.04754399927</v>
      </c>
      <c r="R10" s="6">
        <v>184232.10352999973</v>
      </c>
      <c r="S10" s="6">
        <v>187478.18844399997</v>
      </c>
      <c r="T10" s="6">
        <v>207864.09555599993</v>
      </c>
      <c r="U10" s="6">
        <v>234332.472863</v>
      </c>
      <c r="V10" s="6">
        <v>265878.84400299995</v>
      </c>
      <c r="W10" s="6">
        <v>323917.33977000025</v>
      </c>
      <c r="X10" s="6">
        <v>308382.95953799994</v>
      </c>
      <c r="Y10" s="6">
        <v>313606.87132499967</v>
      </c>
    </row>
    <row r="11" spans="2:25" ht="31.5">
      <c r="B11" s="5" t="s">
        <v>7</v>
      </c>
      <c r="C11" s="6">
        <v>1797.19</v>
      </c>
      <c r="D11" s="6">
        <v>1705.01</v>
      </c>
      <c r="E11" s="6">
        <v>1692.58</v>
      </c>
      <c r="F11" s="6">
        <v>1584.59</v>
      </c>
      <c r="G11" s="6">
        <v>1430.98</v>
      </c>
      <c r="H11" s="6">
        <v>1369.04</v>
      </c>
      <c r="I11" s="6">
        <v>1326.1542700000002</v>
      </c>
      <c r="J11" s="6">
        <v>1346.6498900000001</v>
      </c>
      <c r="K11" s="6">
        <v>1192.9632700000002</v>
      </c>
      <c r="L11" s="6">
        <v>1022.6657199999997</v>
      </c>
      <c r="M11" s="6">
        <v>876.77251</v>
      </c>
      <c r="N11" s="6">
        <v>932</v>
      </c>
      <c r="O11" s="6">
        <v>1355.42</v>
      </c>
      <c r="P11" s="6">
        <v>1505.3000000000002</v>
      </c>
      <c r="Q11" s="6">
        <v>1734.4736700000012</v>
      </c>
      <c r="R11" s="6">
        <v>1878.6670100000001</v>
      </c>
      <c r="S11" s="6">
        <v>1841.9813199999999</v>
      </c>
      <c r="T11" s="6">
        <v>1847.12077</v>
      </c>
      <c r="U11" s="6">
        <v>2751.65904</v>
      </c>
      <c r="V11" s="6">
        <v>3128.1706200000003</v>
      </c>
      <c r="W11" s="6">
        <v>3822.117979999999</v>
      </c>
      <c r="X11" s="6">
        <v>4496.276679999999</v>
      </c>
      <c r="Y11" s="6">
        <v>4172.97424</v>
      </c>
    </row>
    <row r="12" spans="2:25" ht="31.5">
      <c r="B12" s="5" t="s">
        <v>24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>
        <v>0</v>
      </c>
      <c r="J12" s="6">
        <v>0</v>
      </c>
      <c r="K12" s="6"/>
      <c r="L12" s="6"/>
      <c r="M12" s="6"/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15.75">
      <c r="B13" s="5" t="s">
        <v>8</v>
      </c>
      <c r="C13" s="6">
        <v>341.77</v>
      </c>
      <c r="D13" s="6">
        <v>332.03</v>
      </c>
      <c r="E13" s="6">
        <v>322.28</v>
      </c>
      <c r="F13" s="6">
        <v>386.15</v>
      </c>
      <c r="G13" s="6">
        <v>442.01</v>
      </c>
      <c r="H13" s="6">
        <v>510.15</v>
      </c>
      <c r="I13" s="6">
        <v>858.26998</v>
      </c>
      <c r="J13" s="6">
        <v>832.58816</v>
      </c>
      <c r="K13" s="6">
        <v>927.17519</v>
      </c>
      <c r="L13" s="6">
        <v>898.5338</v>
      </c>
      <c r="M13" s="6">
        <v>927.57698</v>
      </c>
      <c r="N13" s="6">
        <v>1203.58</v>
      </c>
      <c r="O13" s="6">
        <v>1191.61</v>
      </c>
      <c r="P13" s="6">
        <v>1153.36</v>
      </c>
      <c r="Q13" s="6">
        <v>1112.02395</v>
      </c>
      <c r="R13" s="6">
        <v>1223.2760799999999</v>
      </c>
      <c r="S13" s="6">
        <v>1170.24592</v>
      </c>
      <c r="T13" s="6">
        <v>1408.01794</v>
      </c>
      <c r="U13" s="6">
        <v>1346.70632</v>
      </c>
      <c r="V13" s="6">
        <v>1284.12065</v>
      </c>
      <c r="W13" s="6">
        <v>1370.46362</v>
      </c>
      <c r="X13" s="6">
        <v>1464.2158499999998</v>
      </c>
      <c r="Y13" s="6">
        <v>1450.9390500000002</v>
      </c>
    </row>
    <row r="14" spans="2:25" ht="15.75">
      <c r="B14" s="5" t="s">
        <v>9</v>
      </c>
      <c r="C14" s="6">
        <v>340.97</v>
      </c>
      <c r="D14" s="6">
        <v>436.54</v>
      </c>
      <c r="E14" s="6">
        <v>750.77</v>
      </c>
      <c r="F14" s="6">
        <v>488.51</v>
      </c>
      <c r="G14" s="6">
        <v>468.83</v>
      </c>
      <c r="H14" s="6">
        <v>779.13</v>
      </c>
      <c r="I14" s="6">
        <v>1356.04098</v>
      </c>
      <c r="J14" s="6">
        <v>883.20484</v>
      </c>
      <c r="K14" s="6">
        <v>1311.6434</v>
      </c>
      <c r="L14" s="6">
        <v>739.86003</v>
      </c>
      <c r="M14" s="6">
        <v>760.45132</v>
      </c>
      <c r="N14" s="6">
        <v>1254.50632</v>
      </c>
      <c r="O14" s="6">
        <v>1007.2041899999999</v>
      </c>
      <c r="P14" s="6">
        <v>1515.72</v>
      </c>
      <c r="Q14" s="6">
        <v>1616.6799899999999</v>
      </c>
      <c r="R14" s="6">
        <v>2469.93103</v>
      </c>
      <c r="S14" s="6">
        <f>2666.9414899-40.886036599928</f>
        <v>2626.055453300072</v>
      </c>
      <c r="T14" s="6">
        <f>4147.280588-32.745322199979</f>
        <v>4114.535265800021</v>
      </c>
      <c r="U14" s="6">
        <f>4327.47036459625-103.991921299992</f>
        <v>4223.478443296258</v>
      </c>
      <c r="V14" s="6">
        <f>5872.953792-1.14163170000079</f>
        <v>5871.812160299999</v>
      </c>
      <c r="W14" s="6">
        <v>7189.078515999993</v>
      </c>
      <c r="X14" s="6">
        <v>6688.966409999987</v>
      </c>
      <c r="Y14" s="6">
        <v>7319.474085999999</v>
      </c>
    </row>
    <row r="15" spans="2:27" ht="15.75">
      <c r="B15" s="7" t="s">
        <v>0</v>
      </c>
      <c r="C15" s="6">
        <v>31207.65</v>
      </c>
      <c r="D15" s="6">
        <v>32130.77</v>
      </c>
      <c r="E15" s="6">
        <v>27831.68</v>
      </c>
      <c r="F15" s="6">
        <v>26789.74</v>
      </c>
      <c r="G15" s="6">
        <v>27608.11</v>
      </c>
      <c r="H15" s="6">
        <v>59309.11</v>
      </c>
      <c r="I15" s="6">
        <v>50244.37050299999</v>
      </c>
      <c r="J15" s="6">
        <v>50485.50466399999</v>
      </c>
      <c r="K15" s="6">
        <f>SUM(K5:K14)</f>
        <v>63946.209951</v>
      </c>
      <c r="L15" s="6">
        <v>48599.777169999994</v>
      </c>
      <c r="M15" s="6">
        <f aca="true" t="shared" si="0" ref="M15:R15">SUM(M5:M14)</f>
        <v>62006.093152</v>
      </c>
      <c r="N15" s="6">
        <f t="shared" si="0"/>
        <v>86016.86641500001</v>
      </c>
      <c r="O15" s="6">
        <f t="shared" si="0"/>
        <v>97472.08139899997</v>
      </c>
      <c r="P15" s="6">
        <f t="shared" si="0"/>
        <v>115724.03252099999</v>
      </c>
      <c r="Q15" s="6">
        <f t="shared" si="0"/>
        <v>166387.92428399928</v>
      </c>
      <c r="R15" s="6">
        <f t="shared" si="0"/>
        <v>208376.46794999976</v>
      </c>
      <c r="S15" s="6">
        <f aca="true" t="shared" si="1" ref="S15:Y15">SUM(S5:S14)</f>
        <v>205371.4950173</v>
      </c>
      <c r="T15" s="6">
        <f t="shared" si="1"/>
        <v>229699.30290179994</v>
      </c>
      <c r="U15" s="6">
        <f t="shared" si="1"/>
        <v>263329.1035062963</v>
      </c>
      <c r="V15" s="6">
        <f t="shared" si="1"/>
        <v>288921.6180632999</v>
      </c>
      <c r="W15" s="6">
        <f t="shared" si="1"/>
        <v>367397.9372760002</v>
      </c>
      <c r="X15" s="6">
        <f t="shared" si="1"/>
        <v>339831.24652799993</v>
      </c>
      <c r="Y15" s="6">
        <f t="shared" si="1"/>
        <v>369961.3644309997</v>
      </c>
      <c r="AA15" s="12"/>
    </row>
    <row r="16" spans="2:25" ht="17.25" customHeight="1">
      <c r="B16" s="9" t="s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ht="15.75">
      <c r="B17" s="5" t="s">
        <v>10</v>
      </c>
      <c r="C17" s="6">
        <v>4279.29</v>
      </c>
      <c r="D17" s="6">
        <v>4929.65</v>
      </c>
      <c r="E17" s="6">
        <v>1926.87</v>
      </c>
      <c r="F17" s="6">
        <v>1766.88</v>
      </c>
      <c r="G17" s="6">
        <v>2023.05</v>
      </c>
      <c r="H17" s="6">
        <v>11192.23</v>
      </c>
      <c r="I17" s="6">
        <v>4797.90317</v>
      </c>
      <c r="J17" s="6">
        <v>4332.82857</v>
      </c>
      <c r="K17" s="6">
        <v>2731.7051</v>
      </c>
      <c r="L17" s="6">
        <v>4527.39111</v>
      </c>
      <c r="M17" s="6">
        <v>4915.91426</v>
      </c>
      <c r="N17" s="6">
        <v>5637.07</v>
      </c>
      <c r="O17" s="6">
        <v>16212.053179999999</v>
      </c>
      <c r="P17" s="6">
        <v>11831.31693</v>
      </c>
      <c r="Q17" s="6">
        <v>17483.769522599297</v>
      </c>
      <c r="R17" s="6">
        <v>22533.33372839971</v>
      </c>
      <c r="S17" s="6">
        <v>15291.89519</v>
      </c>
      <c r="T17" s="6">
        <v>15975.82909</v>
      </c>
      <c r="U17" s="6">
        <v>14754.967192000053</v>
      </c>
      <c r="V17" s="6">
        <v>16023.398757999916</v>
      </c>
      <c r="W17" s="6">
        <v>22321.780965700622</v>
      </c>
      <c r="X17" s="6">
        <v>39906.47774999951</v>
      </c>
      <c r="Y17" s="6">
        <v>46861.01829999969</v>
      </c>
    </row>
    <row r="18" spans="2:25" ht="16.5" customHeight="1">
      <c r="B18" s="5" t="s">
        <v>25</v>
      </c>
      <c r="C18" s="6" t="s">
        <v>42</v>
      </c>
      <c r="D18" s="6" t="s">
        <v>42</v>
      </c>
      <c r="E18" s="6" t="s">
        <v>42</v>
      </c>
      <c r="F18" s="6" t="s">
        <v>42</v>
      </c>
      <c r="G18" s="6" t="s">
        <v>42</v>
      </c>
      <c r="H18" s="6" t="s">
        <v>42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10000</v>
      </c>
    </row>
    <row r="19" spans="2:25" ht="15.75">
      <c r="B19" s="5" t="s">
        <v>26</v>
      </c>
      <c r="C19" s="6" t="s">
        <v>42</v>
      </c>
      <c r="D19" s="6" t="s">
        <v>42</v>
      </c>
      <c r="E19" s="6" t="s">
        <v>42</v>
      </c>
      <c r="F19" s="6" t="s">
        <v>42</v>
      </c>
      <c r="G19" s="6">
        <v>22.26</v>
      </c>
      <c r="H19" s="6">
        <v>23.02</v>
      </c>
      <c r="I19" s="6">
        <v>23.02284</v>
      </c>
      <c r="J19" s="6">
        <v>81.29135</v>
      </c>
      <c r="K19" s="6">
        <v>90.88588999999999</v>
      </c>
      <c r="L19" s="6">
        <v>92.84443999999999</v>
      </c>
      <c r="M19" s="6">
        <v>81.00437</v>
      </c>
      <c r="N19" s="6">
        <v>80.94999999999999</v>
      </c>
      <c r="O19" s="6">
        <v>79.5</v>
      </c>
      <c r="P19" s="6">
        <v>80.36999999999999</v>
      </c>
      <c r="Q19" s="6">
        <v>93.48637999999998</v>
      </c>
      <c r="R19" s="6">
        <v>87.84585999999999</v>
      </c>
      <c r="S19" s="6">
        <v>80.23052999999999</v>
      </c>
      <c r="T19" s="6">
        <v>87.20266999999998</v>
      </c>
      <c r="U19" s="6">
        <v>74.28808000000001</v>
      </c>
      <c r="V19" s="6">
        <v>1649.38743</v>
      </c>
      <c r="W19" s="6">
        <v>84.20795</v>
      </c>
      <c r="X19" s="6">
        <v>88.08675</v>
      </c>
      <c r="Y19" s="6">
        <v>175.20425999999998</v>
      </c>
    </row>
    <row r="20" spans="2:25" ht="31.5" customHeight="1">
      <c r="B20" s="5" t="s">
        <v>11</v>
      </c>
      <c r="C20" s="6" t="s">
        <v>42</v>
      </c>
      <c r="D20" s="6" t="s">
        <v>42</v>
      </c>
      <c r="E20" s="6" t="s">
        <v>42</v>
      </c>
      <c r="F20" s="6">
        <v>1196.85</v>
      </c>
      <c r="G20" s="6">
        <v>1981.75</v>
      </c>
      <c r="H20" s="6">
        <v>25567.75</v>
      </c>
      <c r="I20" s="6">
        <v>25574.25</v>
      </c>
      <c r="J20" s="6">
        <v>30083.625</v>
      </c>
      <c r="K20" s="6">
        <v>43044.45</v>
      </c>
      <c r="L20" s="6">
        <v>25605.8464</v>
      </c>
      <c r="M20" s="6">
        <v>38945.1348</v>
      </c>
      <c r="N20" s="6">
        <v>8621</v>
      </c>
      <c r="O20" s="6">
        <v>13420.88</v>
      </c>
      <c r="P20" s="6">
        <v>80851.931115357</v>
      </c>
      <c r="Q20" s="6">
        <v>109681.08729</v>
      </c>
      <c r="R20" s="6">
        <v>129146.3199</v>
      </c>
      <c r="S20" s="6">
        <v>134852.05559</v>
      </c>
      <c r="T20" s="6">
        <v>152964.73234000002</v>
      </c>
      <c r="U20" s="6">
        <v>188970.94512000002</v>
      </c>
      <c r="V20" s="6">
        <v>209974.28321</v>
      </c>
      <c r="W20" s="6">
        <v>285062.6251</v>
      </c>
      <c r="X20" s="6">
        <v>244009.76041999998</v>
      </c>
      <c r="Y20" s="6">
        <v>250299.19321999984</v>
      </c>
    </row>
    <row r="21" spans="2:25" ht="16.5" customHeight="1">
      <c r="B21" s="5" t="s">
        <v>52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3137.2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</row>
    <row r="22" spans="2:25" ht="31.5">
      <c r="B22" s="5" t="s">
        <v>27</v>
      </c>
      <c r="C22" s="6">
        <v>1717.67</v>
      </c>
      <c r="D22" s="6">
        <v>2498.6</v>
      </c>
      <c r="E22" s="6">
        <v>2247.19</v>
      </c>
      <c r="F22" s="6">
        <v>1758.01</v>
      </c>
      <c r="G22" s="6">
        <v>2232.34</v>
      </c>
      <c r="H22" s="6">
        <v>2147.37</v>
      </c>
      <c r="I22" s="6">
        <v>0</v>
      </c>
      <c r="J22" s="6">
        <v>0</v>
      </c>
      <c r="K22" s="6">
        <v>2621.72</v>
      </c>
      <c r="L22" s="6">
        <v>2721.36</v>
      </c>
      <c r="M22" s="6">
        <v>3521.12</v>
      </c>
      <c r="N22" s="6">
        <v>0</v>
      </c>
      <c r="O22" s="6"/>
      <c r="P22" s="6">
        <v>7320.7000036429845</v>
      </c>
      <c r="Q22" s="6">
        <v>7420.7</v>
      </c>
      <c r="R22" s="6">
        <v>8605.2</v>
      </c>
      <c r="S22" s="6">
        <v>8996.93</v>
      </c>
      <c r="T22" s="6">
        <v>9197.029999999999</v>
      </c>
      <c r="U22" s="6">
        <v>10397.24</v>
      </c>
      <c r="V22" s="6">
        <v>9512.84</v>
      </c>
      <c r="W22" s="6">
        <v>13210.05</v>
      </c>
      <c r="X22" s="6">
        <v>13419.05</v>
      </c>
      <c r="Y22" s="6">
        <v>12883.2</v>
      </c>
    </row>
    <row r="23" spans="2:25" ht="31.5">
      <c r="B23" s="5" t="s">
        <v>12</v>
      </c>
      <c r="C23" s="6" t="s">
        <v>42</v>
      </c>
      <c r="D23" s="6">
        <v>4.41</v>
      </c>
      <c r="E23" s="6">
        <v>4.45</v>
      </c>
      <c r="F23" s="6">
        <v>248.86</v>
      </c>
      <c r="G23" s="6">
        <v>9.22</v>
      </c>
      <c r="H23" s="6">
        <v>4.01</v>
      </c>
      <c r="I23" s="6">
        <v>6.40419</v>
      </c>
      <c r="J23" s="6">
        <v>3.92463</v>
      </c>
      <c r="K23" s="6">
        <v>4.69993</v>
      </c>
      <c r="L23" s="6">
        <v>4.14191</v>
      </c>
      <c r="M23" s="6">
        <v>1.4737402000046007</v>
      </c>
      <c r="N23" s="6"/>
      <c r="O23" s="6"/>
      <c r="P23" s="6"/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</row>
    <row r="24" spans="2:25" ht="47.25">
      <c r="B24" s="5" t="s">
        <v>13</v>
      </c>
      <c r="C24" s="6">
        <v>3414.45</v>
      </c>
      <c r="D24" s="6">
        <v>3416.58</v>
      </c>
      <c r="E24" s="6">
        <v>3411.48</v>
      </c>
      <c r="F24" s="6">
        <v>3391.08</v>
      </c>
      <c r="G24" s="6">
        <v>3368.98</v>
      </c>
      <c r="H24" s="6">
        <v>3343.48</v>
      </c>
      <c r="I24" s="6">
        <v>3344.3250000000003</v>
      </c>
      <c r="J24" s="6"/>
      <c r="K24" s="6"/>
      <c r="L24" s="6"/>
      <c r="M24" s="6"/>
      <c r="N24" s="6">
        <v>57099.91</v>
      </c>
      <c r="O24" s="6">
        <v>53100.18327999999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5.75">
      <c r="B25" s="5" t="s">
        <v>14</v>
      </c>
      <c r="C25" s="6">
        <v>336.69</v>
      </c>
      <c r="D25" s="6">
        <v>466.59</v>
      </c>
      <c r="E25" s="6">
        <v>263.68</v>
      </c>
      <c r="F25" s="6">
        <v>303.96</v>
      </c>
      <c r="G25" s="6">
        <v>274.38</v>
      </c>
      <c r="H25" s="6">
        <v>346.48</v>
      </c>
      <c r="I25" s="6">
        <v>376.13006</v>
      </c>
      <c r="J25" s="6">
        <v>696.62324</v>
      </c>
      <c r="K25" s="6">
        <v>722.39253</v>
      </c>
      <c r="L25" s="6">
        <v>713.21126</v>
      </c>
      <c r="M25" s="6">
        <v>1023.17372</v>
      </c>
      <c r="N25" s="6">
        <v>1648.7250600000002</v>
      </c>
      <c r="O25" s="6">
        <v>1584.4277000000002</v>
      </c>
      <c r="P25" s="6">
        <v>1886.45404</v>
      </c>
      <c r="Q25" s="6">
        <v>2447.43338</v>
      </c>
      <c r="R25" s="6">
        <v>3339.1983600000003</v>
      </c>
      <c r="S25" s="6">
        <v>2548.36596</v>
      </c>
      <c r="T25" s="6">
        <v>2745.000098000016</v>
      </c>
      <c r="U25" s="6">
        <v>3270.65602</v>
      </c>
      <c r="V25" s="6">
        <v>3986.01479</v>
      </c>
      <c r="W25" s="6">
        <v>4777.45104</v>
      </c>
      <c r="X25" s="6">
        <v>4491.89647</v>
      </c>
      <c r="Y25" s="6">
        <v>4396.63279</v>
      </c>
    </row>
    <row r="26" spans="2:28" ht="15.75">
      <c r="B26" s="7" t="s">
        <v>16</v>
      </c>
      <c r="C26" s="6">
        <v>9748.1</v>
      </c>
      <c r="D26" s="6">
        <v>11315.83</v>
      </c>
      <c r="E26" s="6">
        <v>7853.67</v>
      </c>
      <c r="F26" s="6">
        <v>8665.63</v>
      </c>
      <c r="G26" s="6">
        <v>9911.98</v>
      </c>
      <c r="H26" s="6">
        <v>46624.33</v>
      </c>
      <c r="I26" s="6">
        <v>34122.035260000004</v>
      </c>
      <c r="J26" s="6">
        <v>35198.29279</v>
      </c>
      <c r="K26" s="6">
        <f>SUM(K17:K25)</f>
        <v>49215.853449999995</v>
      </c>
      <c r="L26" s="6">
        <v>33664.795119999995</v>
      </c>
      <c r="M26" s="6">
        <f aca="true" t="shared" si="2" ref="M26:U26">SUM(M17:M25)</f>
        <v>48487.820890200004</v>
      </c>
      <c r="N26" s="6">
        <f t="shared" si="2"/>
        <v>73087.65506</v>
      </c>
      <c r="O26" s="6">
        <f t="shared" si="2"/>
        <v>84397.04415999999</v>
      </c>
      <c r="P26" s="6">
        <f t="shared" si="2"/>
        <v>101970.77208899998</v>
      </c>
      <c r="Q26" s="6">
        <f t="shared" si="2"/>
        <v>137126.4765725993</v>
      </c>
      <c r="R26" s="6">
        <f t="shared" si="2"/>
        <v>163711.89784839973</v>
      </c>
      <c r="S26" s="6">
        <f t="shared" si="2"/>
        <v>161769.47727</v>
      </c>
      <c r="T26" s="6">
        <f t="shared" si="2"/>
        <v>184106.99419800006</v>
      </c>
      <c r="U26" s="6">
        <f t="shared" si="2"/>
        <v>217468.09641200007</v>
      </c>
      <c r="V26" s="6">
        <f>SUM(V17:V25)</f>
        <v>241145.9241879999</v>
      </c>
      <c r="W26" s="6">
        <f>SUM(W17:W25)</f>
        <v>325456.11505570065</v>
      </c>
      <c r="X26" s="6">
        <f>SUM(X17:X25)</f>
        <v>301915.2713899994</v>
      </c>
      <c r="Y26" s="6">
        <f>SUM(Y17:Y25)</f>
        <v>324615.24856999953</v>
      </c>
      <c r="AB26" s="12"/>
    </row>
    <row r="27" spans="2:25" ht="17.25" customHeight="1">
      <c r="B27" s="9" t="s">
        <v>17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5.75">
      <c r="B28" s="5" t="s">
        <v>28</v>
      </c>
      <c r="C28" s="6">
        <v>21122.65</v>
      </c>
      <c r="D28" s="6">
        <v>20419.73</v>
      </c>
      <c r="E28" s="6">
        <v>19455.71</v>
      </c>
      <c r="F28" s="6">
        <v>17580.62</v>
      </c>
      <c r="G28" s="6">
        <v>17128.81</v>
      </c>
      <c r="H28" s="6">
        <v>15814.6</v>
      </c>
      <c r="I28" s="6">
        <v>15191.96411</v>
      </c>
      <c r="J28" s="6">
        <v>14241.77973</v>
      </c>
      <c r="K28" s="6">
        <v>13565.477350000001</v>
      </c>
      <c r="L28" s="6">
        <v>14182.545590000002</v>
      </c>
      <c r="M28" s="6">
        <v>12429.45275</v>
      </c>
      <c r="N28" s="6">
        <v>11362.38262</v>
      </c>
      <c r="O28" s="6">
        <v>11219.966540000003</v>
      </c>
      <c r="P28" s="6">
        <v>11463.479920000002</v>
      </c>
      <c r="Q28" s="6">
        <v>26178.835949999997</v>
      </c>
      <c r="R28" s="6">
        <v>40558.410789999994</v>
      </c>
      <c r="S28" s="6">
        <v>41524.85459</v>
      </c>
      <c r="T28" s="6">
        <v>43078.180250000005</v>
      </c>
      <c r="U28" s="6">
        <v>43304.74627</v>
      </c>
      <c r="V28" s="6">
        <v>44845.25369</v>
      </c>
      <c r="W28" s="6">
        <v>37865.99308999999</v>
      </c>
      <c r="X28" s="6">
        <v>33788.38780000023</v>
      </c>
      <c r="Y28" s="6">
        <v>40573.54371000021</v>
      </c>
    </row>
    <row r="29" spans="2:25" ht="15.75">
      <c r="B29" s="5" t="s">
        <v>20</v>
      </c>
      <c r="C29" s="6">
        <v>23815</v>
      </c>
      <c r="D29" s="6">
        <v>23815</v>
      </c>
      <c r="E29" s="6">
        <v>23815</v>
      </c>
      <c r="F29" s="6">
        <v>23815</v>
      </c>
      <c r="G29" s="6">
        <v>23815</v>
      </c>
      <c r="H29" s="6">
        <v>23815</v>
      </c>
      <c r="I29" s="6">
        <v>23815</v>
      </c>
      <c r="J29" s="6">
        <v>23815</v>
      </c>
      <c r="K29" s="6">
        <v>23815</v>
      </c>
      <c r="L29" s="6">
        <v>23815</v>
      </c>
      <c r="M29" s="6">
        <v>23815</v>
      </c>
      <c r="N29" s="6">
        <v>23815</v>
      </c>
      <c r="O29" s="6">
        <v>23815</v>
      </c>
      <c r="P29" s="6">
        <v>23815</v>
      </c>
      <c r="Q29" s="6">
        <v>37585</v>
      </c>
      <c r="R29" s="6">
        <v>50815</v>
      </c>
      <c r="S29" s="6">
        <v>50815</v>
      </c>
      <c r="T29" s="6">
        <v>50815</v>
      </c>
      <c r="U29" s="6">
        <v>50815</v>
      </c>
      <c r="V29" s="6">
        <v>50815</v>
      </c>
      <c r="W29" s="6">
        <v>50815</v>
      </c>
      <c r="X29" s="6">
        <v>50815</v>
      </c>
      <c r="Y29" s="6">
        <v>50815</v>
      </c>
    </row>
    <row r="30" spans="2:25" ht="47.25">
      <c r="B30" s="5" t="s">
        <v>18</v>
      </c>
      <c r="C30" s="6" t="s">
        <v>42</v>
      </c>
      <c r="D30" s="6" t="s">
        <v>42</v>
      </c>
      <c r="E30" s="6" t="s">
        <v>42</v>
      </c>
      <c r="F30" s="6" t="s">
        <v>42</v>
      </c>
      <c r="G30" s="6" t="s">
        <v>42</v>
      </c>
      <c r="H30" s="6" t="s">
        <v>42</v>
      </c>
      <c r="I30" s="6">
        <v>0</v>
      </c>
      <c r="J30" s="6"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31.5">
      <c r="B31" s="5" t="s">
        <v>19</v>
      </c>
      <c r="C31" s="6" t="s">
        <v>42</v>
      </c>
      <c r="D31" s="6" t="s">
        <v>42</v>
      </c>
      <c r="E31" s="6" t="s">
        <v>42</v>
      </c>
      <c r="F31" s="6" t="s">
        <v>42</v>
      </c>
      <c r="G31" s="6" t="s">
        <v>42</v>
      </c>
      <c r="H31" s="6" t="s">
        <v>42</v>
      </c>
      <c r="I31" s="6">
        <v>0</v>
      </c>
      <c r="J31" s="6"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15.75">
      <c r="B32" s="5" t="s">
        <v>29</v>
      </c>
      <c r="C32" s="6">
        <v>-2692.35</v>
      </c>
      <c r="D32" s="6">
        <v>-3395.27</v>
      </c>
      <c r="E32" s="6">
        <v>-4359.29</v>
      </c>
      <c r="F32" s="6">
        <v>-6234.38</v>
      </c>
      <c r="G32" s="6">
        <v>-6686.19</v>
      </c>
      <c r="H32" s="6">
        <v>8000.4</v>
      </c>
      <c r="I32" s="6">
        <v>-8623.03589</v>
      </c>
      <c r="J32" s="6">
        <v>-9573.22027</v>
      </c>
      <c r="K32" s="6">
        <v>-10249.522649999999</v>
      </c>
      <c r="L32" s="6">
        <v>-9632.454409999998</v>
      </c>
      <c r="M32" s="6">
        <v>-11385.54725</v>
      </c>
      <c r="N32" s="6">
        <v>-12452.61738</v>
      </c>
      <c r="O32" s="6">
        <v>-12595.033459999997</v>
      </c>
      <c r="P32" s="6">
        <v>-12351.520079999998</v>
      </c>
      <c r="Q32" s="6">
        <v>-11406.164050000003</v>
      </c>
      <c r="R32" s="6">
        <v>-10256.589210000002</v>
      </c>
      <c r="S32" s="6">
        <v>-9290.145409999997</v>
      </c>
      <c r="T32" s="6">
        <v>-7736.819749999996</v>
      </c>
      <c r="U32" s="6">
        <v>-7510.2537299999985</v>
      </c>
      <c r="V32" s="6">
        <v>-5969.746309999999</v>
      </c>
      <c r="W32" s="6">
        <v>-12949.00691000001</v>
      </c>
      <c r="X32" s="6">
        <v>-17026.612199999774</v>
      </c>
      <c r="Y32" s="6">
        <v>-10241.45628999979</v>
      </c>
    </row>
    <row r="33" spans="2:25" ht="15.75">
      <c r="B33" s="5" t="s">
        <v>30</v>
      </c>
      <c r="C33" s="6">
        <v>336.9</v>
      </c>
      <c r="D33" s="6">
        <v>395.21</v>
      </c>
      <c r="E33" s="6">
        <v>522.3</v>
      </c>
      <c r="F33" s="6">
        <v>543.49</v>
      </c>
      <c r="G33" s="6">
        <v>567.31</v>
      </c>
      <c r="H33" s="6">
        <v>870.18</v>
      </c>
      <c r="I33" s="6">
        <v>930.3710682000001</v>
      </c>
      <c r="J33" s="6">
        <v>1045.4284478</v>
      </c>
      <c r="K33" s="6">
        <v>1164.879515</v>
      </c>
      <c r="L33" s="6">
        <v>752.443198</v>
      </c>
      <c r="M33" s="6">
        <v>1088.8195118</v>
      </c>
      <c r="N33" s="6">
        <v>1566.8323019999998</v>
      </c>
      <c r="O33" s="6">
        <v>1855.070727</v>
      </c>
      <c r="P33" s="6">
        <v>2289.780512</v>
      </c>
      <c r="Q33" s="6">
        <v>3082.6117613999854</v>
      </c>
      <c r="R33" s="6">
        <v>4106.15933160002</v>
      </c>
      <c r="S33" s="6">
        <v>2077.1631572999995</v>
      </c>
      <c r="T33" s="6">
        <v>2514.1284537999995</v>
      </c>
      <c r="U33" s="6">
        <v>2556.2608242962506</v>
      </c>
      <c r="V33" s="6">
        <v>2930.4401852999995</v>
      </c>
      <c r="W33" s="6">
        <v>4075.829120300002</v>
      </c>
      <c r="X33" s="6">
        <v>4127.587337999999</v>
      </c>
      <c r="Y33" s="6">
        <v>4772.572150999948</v>
      </c>
    </row>
    <row r="34" spans="2:25" ht="15.75">
      <c r="B34" s="7" t="s">
        <v>21</v>
      </c>
      <c r="C34" s="6">
        <v>21459.55</v>
      </c>
      <c r="D34" s="6">
        <v>20814.94</v>
      </c>
      <c r="E34" s="6">
        <v>19978.01</v>
      </c>
      <c r="F34" s="6">
        <v>18124.11</v>
      </c>
      <c r="G34" s="6">
        <v>17696.12</v>
      </c>
      <c r="H34" s="6">
        <v>16684.78</v>
      </c>
      <c r="I34" s="6">
        <v>16122.3351782</v>
      </c>
      <c r="J34" s="6">
        <v>15287.2081778</v>
      </c>
      <c r="K34" s="6">
        <f>K28+K33</f>
        <v>14730.356865000002</v>
      </c>
      <c r="L34" s="6">
        <v>14934.988788000002</v>
      </c>
      <c r="M34" s="6">
        <f>M28+M33</f>
        <v>13518.2722618</v>
      </c>
      <c r="N34" s="6">
        <f aca="true" t="shared" si="3" ref="N34:T34">SUM(N29:N33)</f>
        <v>12929.214922</v>
      </c>
      <c r="O34" s="6">
        <f t="shared" si="3"/>
        <v>13075.037267000003</v>
      </c>
      <c r="P34" s="6">
        <f t="shared" si="3"/>
        <v>13753.260432000001</v>
      </c>
      <c r="Q34" s="6">
        <f t="shared" si="3"/>
        <v>29261.447711399982</v>
      </c>
      <c r="R34" s="6">
        <f t="shared" si="3"/>
        <v>44664.570121600016</v>
      </c>
      <c r="S34" s="6">
        <f t="shared" si="3"/>
        <v>43602.0177473</v>
      </c>
      <c r="T34" s="6">
        <f t="shared" si="3"/>
        <v>45592.3087038</v>
      </c>
      <c r="U34" s="6">
        <f>SUM(U29:U33)</f>
        <v>45861.007094296256</v>
      </c>
      <c r="V34" s="6">
        <f>SUM(V29:V33)</f>
        <v>47775.6938753</v>
      </c>
      <c r="W34" s="6">
        <f>SUM(W29:W33)</f>
        <v>41941.82221029999</v>
      </c>
      <c r="X34" s="6">
        <f>SUM(X29:X33)</f>
        <v>37915.97513800023</v>
      </c>
      <c r="Y34" s="6">
        <f>SUM(Y29:Y33)</f>
        <v>45346.11586100016</v>
      </c>
    </row>
    <row r="35" spans="2:25" ht="15.75">
      <c r="B35" s="7" t="s">
        <v>22</v>
      </c>
      <c r="C35" s="6">
        <v>31207.65</v>
      </c>
      <c r="D35" s="6">
        <v>32130.77</v>
      </c>
      <c r="E35" s="6">
        <v>27831.68</v>
      </c>
      <c r="F35" s="6">
        <v>26789.74</v>
      </c>
      <c r="G35" s="6">
        <v>27608.11</v>
      </c>
      <c r="H35" s="6">
        <v>59309.11</v>
      </c>
      <c r="I35" s="6">
        <v>50244.37043820001</v>
      </c>
      <c r="J35" s="6">
        <v>50485.5009678</v>
      </c>
      <c r="K35" s="6">
        <f>SUM(K34,K26)</f>
        <v>63946.210315</v>
      </c>
      <c r="L35" s="6">
        <v>48599.783908</v>
      </c>
      <c r="M35" s="6">
        <f>SUM(M34,M26)</f>
        <v>62006.093152</v>
      </c>
      <c r="N35" s="6">
        <f aca="true" t="shared" si="4" ref="N35:T35">SUM(N26,N34)</f>
        <v>86016.869982</v>
      </c>
      <c r="O35" s="6">
        <f t="shared" si="4"/>
        <v>97472.081427</v>
      </c>
      <c r="P35" s="6">
        <f t="shared" si="4"/>
        <v>115724.03252099997</v>
      </c>
      <c r="Q35" s="6">
        <f t="shared" si="4"/>
        <v>166387.92428399928</v>
      </c>
      <c r="R35" s="6">
        <f t="shared" si="4"/>
        <v>208376.46796999977</v>
      </c>
      <c r="S35" s="6">
        <f t="shared" si="4"/>
        <v>205371.4950173</v>
      </c>
      <c r="T35" s="6">
        <f t="shared" si="4"/>
        <v>229699.30290180005</v>
      </c>
      <c r="U35" s="6">
        <f>SUM(U26,U34)</f>
        <v>263329.10350629635</v>
      </c>
      <c r="V35" s="6">
        <f>SUM(V26,V34)</f>
        <v>288921.6180632999</v>
      </c>
      <c r="W35" s="6">
        <f>SUM(W26,W34)</f>
        <v>367397.93726600066</v>
      </c>
      <c r="X35" s="6">
        <f>SUM(X26,X34)</f>
        <v>339831.24652799964</v>
      </c>
      <c r="Y35" s="6">
        <f>SUM(Y26,Y34)</f>
        <v>369961.3644309997</v>
      </c>
    </row>
    <row r="36" spans="3:25" ht="15.75">
      <c r="C36" s="8"/>
      <c r="D36" s="8"/>
      <c r="E36" s="8"/>
      <c r="F36" s="8"/>
      <c r="G36" s="8"/>
      <c r="H36" s="8"/>
      <c r="I36" s="8"/>
      <c r="J36" s="8"/>
      <c r="K36" s="8"/>
      <c r="L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3:25" ht="15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3:25" ht="15.75">
      <c r="C38" s="8"/>
      <c r="D38" s="8"/>
      <c r="E38" s="8"/>
      <c r="F38" s="8"/>
      <c r="G38" s="8"/>
      <c r="H38" s="8"/>
      <c r="I38" s="8"/>
      <c r="J38" s="8"/>
      <c r="K38" s="8"/>
      <c r="L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3:25" ht="15.75">
      <c r="C39" s="8"/>
      <c r="D39" s="8"/>
      <c r="E39" s="8"/>
      <c r="F39" s="8"/>
      <c r="G39" s="8"/>
      <c r="H39" s="8"/>
      <c r="I39" s="8"/>
      <c r="J39" s="8"/>
      <c r="K39" s="8"/>
      <c r="L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3:25" ht="15.75">
      <c r="C40" s="8"/>
      <c r="D40" s="8"/>
      <c r="E40" s="8"/>
      <c r="F40" s="8"/>
      <c r="G40" s="8"/>
      <c r="H40" s="8"/>
      <c r="I40" s="8"/>
      <c r="J40" s="8"/>
      <c r="K40" s="8"/>
      <c r="L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3:25" ht="15.75">
      <c r="C41" s="8"/>
      <c r="D41" s="8"/>
      <c r="E41" s="8"/>
      <c r="F41" s="8"/>
      <c r="G41" s="8"/>
      <c r="H41" s="8"/>
      <c r="I41" s="8"/>
      <c r="J41" s="8"/>
      <c r="K41" s="8"/>
      <c r="L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3:25" ht="15.75">
      <c r="C42" s="8"/>
      <c r="D42" s="8"/>
      <c r="E42" s="8"/>
      <c r="F42" s="8"/>
      <c r="G42" s="8"/>
      <c r="H42" s="8"/>
      <c r="I42" s="8"/>
      <c r="J42" s="8"/>
      <c r="K42" s="8"/>
      <c r="L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3:25" ht="15.75">
      <c r="C43" s="8"/>
      <c r="D43" s="8"/>
      <c r="E43" s="8"/>
      <c r="F43" s="8"/>
      <c r="G43" s="8"/>
      <c r="H43" s="8"/>
      <c r="I43" s="8"/>
      <c r="J43" s="8"/>
      <c r="K43" s="8"/>
      <c r="L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3:25" ht="15.75">
      <c r="C44" s="8"/>
      <c r="D44" s="8"/>
      <c r="E44" s="8"/>
      <c r="F44" s="8"/>
      <c r="G44" s="8"/>
      <c r="H44" s="8"/>
      <c r="I44" s="8"/>
      <c r="J44" s="8"/>
      <c r="K44" s="8"/>
      <c r="L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3:25" ht="15.75">
      <c r="C45" s="8"/>
      <c r="D45" s="8"/>
      <c r="E45" s="8"/>
      <c r="F45" s="8"/>
      <c r="G45" s="8"/>
      <c r="H45" s="8"/>
      <c r="I45" s="8"/>
      <c r="J45" s="8"/>
      <c r="K45" s="8"/>
      <c r="L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3:25" ht="15.75">
      <c r="C46" s="8"/>
      <c r="D46" s="8"/>
      <c r="E46" s="8"/>
      <c r="F46" s="8"/>
      <c r="G46" s="8"/>
      <c r="H46" s="8"/>
      <c r="I46" s="8"/>
      <c r="J46" s="8"/>
      <c r="K46" s="8"/>
      <c r="L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3:25" ht="15.75">
      <c r="C47" s="8"/>
      <c r="D47" s="8"/>
      <c r="E47" s="8"/>
      <c r="F47" s="8"/>
      <c r="G47" s="8"/>
      <c r="H47" s="8"/>
      <c r="I47" s="8"/>
      <c r="J47" s="8"/>
      <c r="K47" s="8"/>
      <c r="L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3:25" ht="15.75">
      <c r="C48" s="8"/>
      <c r="D48" s="8"/>
      <c r="E48" s="8"/>
      <c r="F48" s="8"/>
      <c r="G48" s="8"/>
      <c r="H48" s="8"/>
      <c r="I48" s="8"/>
      <c r="J48" s="8"/>
      <c r="K48" s="8"/>
      <c r="L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3:25" ht="15.75">
      <c r="C49" s="8"/>
      <c r="D49" s="8"/>
      <c r="E49" s="8"/>
      <c r="F49" s="8"/>
      <c r="G49" s="8"/>
      <c r="H49" s="8"/>
      <c r="I49" s="8"/>
      <c r="J49" s="8"/>
      <c r="K49" s="8"/>
      <c r="L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3:25" ht="15.75">
      <c r="C50" s="8"/>
      <c r="D50" s="8"/>
      <c r="E50" s="8"/>
      <c r="F50" s="8"/>
      <c r="G50" s="8"/>
      <c r="H50" s="8"/>
      <c r="I50" s="8"/>
      <c r="J50" s="8"/>
      <c r="K50" s="8"/>
      <c r="L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3:25" ht="15.75">
      <c r="C51" s="8"/>
      <c r="D51" s="8"/>
      <c r="E51" s="8"/>
      <c r="F51" s="8"/>
      <c r="G51" s="8"/>
      <c r="H51" s="8"/>
      <c r="I51" s="8"/>
      <c r="J51" s="8"/>
      <c r="K51" s="8"/>
      <c r="L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3:25" ht="15.75"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3:25" ht="15.75"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3:25" ht="15.75"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3:25" ht="15.75"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3:25" ht="15.75"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3:25" ht="15.75"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3:25" ht="15.75"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3:25" ht="15.75"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3:25" ht="15.75"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3:25" ht="15.75"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3:25" ht="15.75">
      <c r="C62" s="8"/>
      <c r="D62" s="8"/>
      <c r="E62" s="8"/>
      <c r="F62" s="8"/>
      <c r="G62" s="8"/>
      <c r="H62" s="8"/>
      <c r="I62" s="8"/>
      <c r="J62" s="8"/>
      <c r="K62" s="8"/>
      <c r="L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3:25" ht="15.75">
      <c r="C63" s="8"/>
      <c r="D63" s="8"/>
      <c r="E63" s="8"/>
      <c r="F63" s="8"/>
      <c r="G63" s="8"/>
      <c r="H63" s="8"/>
      <c r="I63" s="8"/>
      <c r="J63" s="8"/>
      <c r="K63" s="8"/>
      <c r="L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5.75">
      <c r="C64" s="8"/>
      <c r="D64" s="8"/>
      <c r="E64" s="8"/>
      <c r="F64" s="8"/>
      <c r="G64" s="8"/>
      <c r="H64" s="8"/>
      <c r="I64" s="8"/>
      <c r="J64" s="8"/>
      <c r="K64" s="8"/>
      <c r="L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3:25" ht="15.75">
      <c r="C65" s="8"/>
      <c r="D65" s="8"/>
      <c r="E65" s="8"/>
      <c r="F65" s="8"/>
      <c r="G65" s="8"/>
      <c r="H65" s="8"/>
      <c r="I65" s="8"/>
      <c r="J65" s="8"/>
      <c r="K65" s="8"/>
      <c r="L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ht="15.75">
      <c r="C66" s="8"/>
      <c r="D66" s="8"/>
      <c r="E66" s="8"/>
      <c r="F66" s="8"/>
      <c r="G66" s="8"/>
      <c r="H66" s="8"/>
      <c r="I66" s="8"/>
      <c r="J66" s="8"/>
      <c r="K66" s="8"/>
      <c r="L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3:25" ht="15.75">
      <c r="C67" s="8"/>
      <c r="D67" s="8"/>
      <c r="E67" s="8"/>
      <c r="F67" s="8"/>
      <c r="G67" s="8"/>
      <c r="H67" s="8"/>
      <c r="I67" s="8"/>
      <c r="J67" s="8"/>
      <c r="K67" s="8"/>
      <c r="L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3:25" ht="15.75">
      <c r="C68" s="8"/>
      <c r="D68" s="8"/>
      <c r="E68" s="8"/>
      <c r="F68" s="8"/>
      <c r="G68" s="8"/>
      <c r="H68" s="8"/>
      <c r="I68" s="8"/>
      <c r="J68" s="8"/>
      <c r="K68" s="8"/>
      <c r="L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3:25" ht="15.75">
      <c r="C69" s="8"/>
      <c r="D69" s="8"/>
      <c r="E69" s="8"/>
      <c r="F69" s="8"/>
      <c r="G69" s="8"/>
      <c r="H69" s="8"/>
      <c r="I69" s="8"/>
      <c r="J69" s="8"/>
      <c r="K69" s="8"/>
      <c r="L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2015-10-22T10:02:16Z</dcterms:modified>
  <cp:category/>
  <cp:version/>
  <cp:contentType/>
  <cp:contentStatus/>
</cp:coreProperties>
</file>