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OVP" sheetId="5" r:id="rId1"/>
  </sheets>
  <definedNames>
    <definedName name="_xlnm.Print_Area" localSheetId="0">OVP!$B$1:$P$40</definedName>
  </definedNames>
  <calcPr calcId="152511"/>
</workbook>
</file>

<file path=xl/calcChain.xml><?xml version="1.0" encoding="utf-8"?>
<calcChain xmlns="http://schemas.openxmlformats.org/spreadsheetml/2006/main">
  <c r="I33" i="5" l="1"/>
  <c r="K33" i="5" s="1"/>
  <c r="F33" i="5"/>
  <c r="J33" i="5" s="1"/>
  <c r="I32" i="5"/>
  <c r="K32" i="5" s="1"/>
  <c r="F32" i="5"/>
  <c r="L32" i="5" s="1"/>
  <c r="I31" i="5"/>
  <c r="K31" i="5" s="1"/>
  <c r="F31" i="5"/>
  <c r="I30" i="5"/>
  <c r="K30" i="5" s="1"/>
  <c r="F30" i="5"/>
  <c r="J30" i="5" s="1"/>
  <c r="I29" i="5"/>
  <c r="K29" i="5" s="1"/>
  <c r="F29" i="5"/>
  <c r="I28" i="5"/>
  <c r="K28" i="5" s="1"/>
  <c r="F28" i="5"/>
  <c r="I27" i="5"/>
  <c r="K27" i="5" s="1"/>
  <c r="F27" i="5"/>
  <c r="I26" i="5"/>
  <c r="K26" i="5" s="1"/>
  <c r="F26" i="5"/>
  <c r="J26" i="5" s="1"/>
  <c r="I25" i="5"/>
  <c r="K25" i="5" s="1"/>
  <c r="F25" i="5"/>
  <c r="J25" i="5" s="1"/>
  <c r="I24" i="5"/>
  <c r="K24" i="5" s="1"/>
  <c r="F24" i="5"/>
  <c r="I23" i="5"/>
  <c r="K23" i="5" s="1"/>
  <c r="F23" i="5"/>
  <c r="I22" i="5"/>
  <c r="K22" i="5" s="1"/>
  <c r="F22" i="5"/>
  <c r="J21" i="5"/>
  <c r="I21" i="5"/>
  <c r="K21" i="5" s="1"/>
  <c r="F21" i="5"/>
  <c r="I20" i="5"/>
  <c r="K20" i="5" s="1"/>
  <c r="F20" i="5"/>
  <c r="I19" i="5"/>
  <c r="K19" i="5" s="1"/>
  <c r="F19" i="5"/>
  <c r="I18" i="5"/>
  <c r="K18" i="5" s="1"/>
  <c r="F18" i="5"/>
  <c r="I17" i="5"/>
  <c r="K17" i="5" s="1"/>
  <c r="F17" i="5"/>
  <c r="I16" i="5"/>
  <c r="K16" i="5" s="1"/>
  <c r="F16" i="5"/>
  <c r="I15" i="5"/>
  <c r="K15" i="5" s="1"/>
  <c r="F15" i="5"/>
  <c r="I14" i="5"/>
  <c r="K14" i="5" s="1"/>
  <c r="F14" i="5"/>
  <c r="L14" i="5" s="1"/>
  <c r="I13" i="5"/>
  <c r="K13" i="5" s="1"/>
  <c r="F13" i="5"/>
  <c r="J13" i="5" s="1"/>
  <c r="I12" i="5"/>
  <c r="F12" i="5"/>
  <c r="I11" i="5"/>
  <c r="K11" i="5" s="1"/>
  <c r="F11" i="5"/>
  <c r="J11" i="5" s="1"/>
  <c r="I10" i="5"/>
  <c r="K10" i="5" s="1"/>
  <c r="F10" i="5"/>
  <c r="L10" i="5" s="1"/>
  <c r="L22" i="5" l="1"/>
  <c r="L24" i="5"/>
  <c r="M24" i="5" s="1"/>
  <c r="N14" i="5"/>
  <c r="O14" i="5" s="1"/>
  <c r="L17" i="5"/>
  <c r="L29" i="5"/>
  <c r="J14" i="5"/>
  <c r="L16" i="5"/>
  <c r="M16" i="5" s="1"/>
  <c r="L18" i="5"/>
  <c r="M18" i="5" s="1"/>
  <c r="N30" i="5"/>
  <c r="O30" i="5" s="1"/>
  <c r="L12" i="5"/>
  <c r="M12" i="5" s="1"/>
  <c r="K12" i="5"/>
  <c r="N29" i="5"/>
  <c r="O29" i="5" s="1"/>
  <c r="J17" i="5"/>
  <c r="J22" i="5"/>
  <c r="L25" i="5"/>
  <c r="M25" i="5" s="1"/>
  <c r="N25" i="5"/>
  <c r="O25" i="5" s="1"/>
  <c r="L30" i="5"/>
  <c r="P30" i="5" s="1"/>
  <c r="N17" i="5"/>
  <c r="O17" i="5" s="1"/>
  <c r="N18" i="5"/>
  <c r="O18" i="5" s="1"/>
  <c r="J10" i="5"/>
  <c r="J18" i="5"/>
  <c r="L21" i="5"/>
  <c r="M21" i="5" s="1"/>
  <c r="N21" i="5"/>
  <c r="O21" i="5" s="1"/>
  <c r="N22" i="5"/>
  <c r="O22" i="5" s="1"/>
  <c r="P22" i="5" s="1"/>
  <c r="L26" i="5"/>
  <c r="N26" i="5"/>
  <c r="O26" i="5" s="1"/>
  <c r="J29" i="5"/>
  <c r="L33" i="5"/>
  <c r="M33" i="5" s="1"/>
  <c r="N33" i="5"/>
  <c r="O33" i="5" s="1"/>
  <c r="M32" i="5"/>
  <c r="P14" i="5"/>
  <c r="M17" i="5"/>
  <c r="N20" i="5"/>
  <c r="O20" i="5" s="1"/>
  <c r="J20" i="5"/>
  <c r="L13" i="5"/>
  <c r="N15" i="5"/>
  <c r="O15" i="5" s="1"/>
  <c r="J15" i="5"/>
  <c r="L19" i="5"/>
  <c r="L27" i="5"/>
  <c r="N31" i="5"/>
  <c r="O31" i="5" s="1"/>
  <c r="J31" i="5"/>
  <c r="M10" i="5"/>
  <c r="N11" i="5"/>
  <c r="O11" i="5" s="1"/>
  <c r="N28" i="5"/>
  <c r="O28" i="5" s="1"/>
  <c r="J28" i="5"/>
  <c r="N10" i="5"/>
  <c r="O10" i="5" s="1"/>
  <c r="N23" i="5"/>
  <c r="O23" i="5" s="1"/>
  <c r="J23" i="5"/>
  <c r="L11" i="5"/>
  <c r="N12" i="5"/>
  <c r="O12" i="5" s="1"/>
  <c r="P12" i="5" s="1"/>
  <c r="J12" i="5"/>
  <c r="N13" i="5"/>
  <c r="O13" i="5" s="1"/>
  <c r="N16" i="5"/>
  <c r="O16" i="5" s="1"/>
  <c r="J16" i="5"/>
  <c r="N24" i="5"/>
  <c r="O24" i="5" s="1"/>
  <c r="J24" i="5"/>
  <c r="M29" i="5"/>
  <c r="N32" i="5"/>
  <c r="O32" i="5" s="1"/>
  <c r="P32" i="5" s="1"/>
  <c r="J32" i="5"/>
  <c r="M14" i="5"/>
  <c r="L15" i="5"/>
  <c r="N19" i="5"/>
  <c r="O19" i="5" s="1"/>
  <c r="J19" i="5"/>
  <c r="L20" i="5"/>
  <c r="M22" i="5"/>
  <c r="L23" i="5"/>
  <c r="N27" i="5"/>
  <c r="O27" i="5" s="1"/>
  <c r="J27" i="5"/>
  <c r="L28" i="5"/>
  <c r="M30" i="5"/>
  <c r="L31" i="5"/>
  <c r="P24" i="5" l="1"/>
  <c r="P21" i="5"/>
  <c r="P18" i="5"/>
  <c r="P17" i="5"/>
  <c r="P29" i="5"/>
  <c r="P25" i="5"/>
  <c r="P16" i="5"/>
  <c r="P26" i="5"/>
  <c r="M26" i="5"/>
  <c r="P33" i="5"/>
  <c r="O36" i="5"/>
  <c r="O35" i="5"/>
  <c r="P27" i="5"/>
  <c r="M27" i="5"/>
  <c r="M13" i="5"/>
  <c r="P13" i="5"/>
  <c r="M28" i="5"/>
  <c r="P28" i="5"/>
  <c r="P23" i="5"/>
  <c r="M23" i="5"/>
  <c r="O34" i="5"/>
  <c r="P10" i="5"/>
  <c r="P19" i="5"/>
  <c r="M19" i="5"/>
  <c r="M11" i="5"/>
  <c r="P11" i="5" s="1"/>
  <c r="M31" i="5"/>
  <c r="M36" i="5" s="1"/>
  <c r="P31" i="5"/>
  <c r="M20" i="5"/>
  <c r="P20" i="5"/>
  <c r="P15" i="5"/>
  <c r="M15" i="5"/>
  <c r="M34" i="5" l="1"/>
  <c r="M37" i="5" s="1"/>
  <c r="P37" i="5" s="1"/>
  <c r="M35" i="5"/>
  <c r="M38" i="5" s="1"/>
  <c r="P38" i="5" s="1"/>
</calcChain>
</file>

<file path=xl/sharedStrings.xml><?xml version="1.0" encoding="utf-8"?>
<sst xmlns="http://schemas.openxmlformats.org/spreadsheetml/2006/main" count="64" uniqueCount="53">
  <si>
    <t>Cəmi</t>
  </si>
  <si>
    <t>CƏMİ</t>
  </si>
  <si>
    <t>Məsul şəxs:</t>
  </si>
  <si>
    <t>Valyuta</t>
  </si>
  <si>
    <t>Balans üzrə</t>
  </si>
  <si>
    <t>Uzun</t>
  </si>
  <si>
    <t>Qısa</t>
  </si>
  <si>
    <t>AZN</t>
  </si>
  <si>
    <t>USD</t>
  </si>
  <si>
    <t>EUR</t>
  </si>
  <si>
    <t>CHF</t>
  </si>
  <si>
    <t>CNY</t>
  </si>
  <si>
    <t>GBP</t>
  </si>
  <si>
    <t>SDV-lər üzrə</t>
  </si>
  <si>
    <t>Digər valyutalar</t>
  </si>
  <si>
    <t>Qiymətli metallar</t>
  </si>
  <si>
    <t xml:space="preserve">Bankın adı: </t>
  </si>
  <si>
    <t xml:space="preserve">Telefon: </t>
  </si>
  <si>
    <t>AMB 
məzənnə</t>
  </si>
  <si>
    <t>Tələblər
(valyutada)</t>
  </si>
  <si>
    <t>Öhdəliklər 
(valyutada)</t>
  </si>
  <si>
    <t>Manat
ekvivalentində</t>
  </si>
  <si>
    <t>Açıq Valyuta Mövqeyi (AVM)</t>
  </si>
  <si>
    <t>AVM
əmsalı
%</t>
  </si>
  <si>
    <t>Balansdankənar</t>
  </si>
  <si>
    <t>Cəmi
tələblər</t>
  </si>
  <si>
    <t>Cəmi
öhdəliklər</t>
  </si>
  <si>
    <t>JPY</t>
  </si>
  <si>
    <t>AUD</t>
  </si>
  <si>
    <t>CAD</t>
  </si>
  <si>
    <t>NZD</t>
  </si>
  <si>
    <t>DKK</t>
  </si>
  <si>
    <t>SEK</t>
  </si>
  <si>
    <t>AED</t>
  </si>
  <si>
    <t>NOK</t>
  </si>
  <si>
    <t>XDR</t>
  </si>
  <si>
    <t>RUR</t>
  </si>
  <si>
    <t>TRY</t>
  </si>
  <si>
    <t>KZT</t>
  </si>
  <si>
    <t>UAH</t>
  </si>
  <si>
    <t>GEL</t>
  </si>
  <si>
    <t>İRR</t>
  </si>
  <si>
    <t>XAU</t>
  </si>
  <si>
    <t>XAG</t>
  </si>
  <si>
    <t>XPT</t>
  </si>
  <si>
    <t>XPD</t>
  </si>
  <si>
    <t>Man.</t>
  </si>
  <si>
    <t>Hesabat tarixinə bankın məcmu kapitalı:</t>
  </si>
  <si>
    <t>təşkil edir</t>
  </si>
  <si>
    <t>SDV üzrə məcmu AVM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</si>
  <si>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</si>
  <si>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Qapalı valyuta üzrə məcmu AVM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</si>
  <si>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30/</t>
    </r>
    <r>
      <rPr>
        <sz val="16"/>
        <rFont val="Arial"/>
        <family val="2"/>
      </rPr>
      <t>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</si>
</sst>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000"/>
    <numFmt numFmtId="170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04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78">
    <xf numFmtId="0" fontId="0" fillId="0" borderId="0" xfId="0"/>
    <xf numFmtId="0" fontId="2" fillId="0" borderId="0" xfId="0" applyFont="1"/>
    <xf numFmtId="0" fontId="0" fillId="0" borderId="0" xfId="0" applyProtection="1"/>
    <xf numFmtId="0" fontId="0" fillId="0" borderId="0" xfId="0" applyAlignment="1" applyProtection="1">
      <alignment vertical="center"/>
    </xf>
    <xf numFmtId="4" fontId="10" fillId="0" borderId="15" xfId="3" applyNumberFormat="1" applyFont="1" applyBorder="1" applyAlignment="1" applyProtection="1">
      <alignment horizontal="center" vertical="center"/>
    </xf>
    <xf numFmtId="4" fontId="10" fillId="0" borderId="16" xfId="3" applyNumberFormat="1" applyFont="1" applyBorder="1" applyAlignment="1" applyProtection="1">
      <alignment horizontal="center" vertical="center"/>
    </xf>
    <xf numFmtId="4" fontId="10" fillId="0" borderId="6" xfId="3" applyNumberFormat="1" applyFont="1" applyBorder="1" applyAlignment="1" applyProtection="1">
      <alignment horizontal="center" vertical="center"/>
    </xf>
    <xf numFmtId="4" fontId="10" fillId="0" borderId="15" xfId="3" applyNumberFormat="1" applyFont="1" applyBorder="1" applyAlignment="1" applyProtection="1">
      <alignment horizontal="center" vertical="center" wrapText="1"/>
    </xf>
    <xf numFmtId="4" fontId="10" fillId="0" borderId="6" xfId="3" applyNumberFormat="1" applyFont="1" applyBorder="1" applyAlignment="1" applyProtection="1">
      <alignment horizontal="center" vertical="center" wrapText="1"/>
    </xf>
    <xf numFmtId="4" fontId="10" fillId="0" borderId="17" xfId="3" applyNumberFormat="1" applyFont="1" applyBorder="1" applyAlignment="1" applyProtection="1">
      <alignment horizontal="center" vertical="center"/>
    </xf>
    <xf numFmtId="4" fontId="10" fillId="0" borderId="9" xfId="3" applyNumberFormat="1" applyFont="1" applyBorder="1" applyAlignment="1" applyProtection="1">
      <alignment horizontal="center" vertical="center"/>
    </xf>
    <xf numFmtId="4" fontId="11" fillId="0" borderId="11" xfId="3" applyNumberFormat="1" applyFont="1" applyBorder="1" applyAlignment="1" applyProtection="1">
      <alignment horizontal="center" vertical="center" wrapText="1"/>
    </xf>
    <xf numFmtId="4" fontId="10" fillId="0" borderId="18" xfId="3" applyNumberFormat="1" applyFont="1" applyBorder="1" applyAlignment="1" applyProtection="1">
      <alignment horizontal="center" vertical="center"/>
    </xf>
    <xf numFmtId="167" fontId="12" fillId="0" borderId="18" xfId="3" applyNumberFormat="1" applyFont="1" applyBorder="1" applyProtection="1">
      <protection locked="0"/>
    </xf>
    <xf numFmtId="4" fontId="3" fillId="0" borderId="2" xfId="3" applyNumberFormat="1" applyFont="1" applyBorder="1" applyProtection="1">
      <protection locked="0"/>
    </xf>
    <xf numFmtId="4" fontId="3" fillId="0" borderId="3" xfId="3" applyNumberFormat="1" applyFont="1" applyBorder="1" applyProtection="1">
      <protection locked="0"/>
    </xf>
    <xf numFmtId="4" fontId="3" fillId="0" borderId="4" xfId="3" applyNumberFormat="1" applyFont="1" applyBorder="1" applyProtection="1"/>
    <xf numFmtId="4" fontId="3" fillId="0" borderId="19" xfId="3" applyNumberFormat="1" applyFont="1" applyFill="1" applyBorder="1" applyProtection="1">
      <protection locked="0"/>
    </xf>
    <xf numFmtId="4" fontId="3" fillId="0" borderId="20" xfId="3" applyNumberFormat="1" applyFont="1" applyFill="1" applyBorder="1" applyProtection="1">
      <protection locked="0"/>
    </xf>
    <xf numFmtId="4" fontId="3" fillId="0" borderId="4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3" xfId="3" applyNumberFormat="1" applyFont="1" applyFill="1" applyBorder="1" applyProtection="1"/>
    <xf numFmtId="170" fontId="3" fillId="0" borderId="2" xfId="3" applyNumberFormat="1" applyFont="1" applyFill="1" applyBorder="1" applyProtection="1"/>
    <xf numFmtId="170" fontId="3" fillId="0" borderId="21" xfId="3" applyNumberFormat="1" applyFont="1" applyFill="1" applyBorder="1" applyProtection="1"/>
    <xf numFmtId="170" fontId="3" fillId="0" borderId="16" xfId="3" applyNumberFormat="1" applyFont="1" applyFill="1" applyBorder="1" applyProtection="1"/>
    <xf numFmtId="170" fontId="3" fillId="0" borderId="0" xfId="3" applyNumberFormat="1" applyFont="1" applyFill="1" applyBorder="1" applyProtection="1"/>
    <xf numFmtId="10" fontId="3" fillId="0" borderId="22" xfId="1" applyNumberFormat="1" applyFont="1" applyFill="1" applyBorder="1" applyProtection="1"/>
    <xf numFmtId="4" fontId="10" fillId="0" borderId="23" xfId="3" applyNumberFormat="1" applyFont="1" applyBorder="1" applyAlignment="1" applyProtection="1">
      <alignment horizontal="center" vertical="center"/>
    </xf>
    <xf numFmtId="167" fontId="12" fillId="0" borderId="23" xfId="3" applyNumberFormat="1" applyFont="1" applyBorder="1" applyProtection="1">
      <protection locked="0"/>
    </xf>
    <xf numFmtId="4" fontId="3" fillId="0" borderId="5" xfId="3" applyNumberFormat="1" applyFont="1" applyBorder="1" applyProtection="1">
      <protection locked="0"/>
    </xf>
    <xf numFmtId="4" fontId="3" fillId="0" borderId="0" xfId="3" applyNumberFormat="1" applyFont="1" applyBorder="1" applyProtection="1">
      <protection locked="0"/>
    </xf>
    <xf numFmtId="4" fontId="3" fillId="0" borderId="6" xfId="3" applyNumberFormat="1" applyFont="1" applyBorder="1" applyProtection="1"/>
    <xf numFmtId="4" fontId="3" fillId="0" borderId="24" xfId="3" applyNumberFormat="1" applyFont="1" applyFill="1" applyBorder="1" applyProtection="1">
      <protection locked="0"/>
    </xf>
    <xf numFmtId="4" fontId="3" fillId="0" borderId="25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/>
    <xf numFmtId="4" fontId="3" fillId="0" borderId="24" xfId="3" applyNumberFormat="1" applyFont="1" applyFill="1" applyBorder="1" applyProtection="1"/>
    <xf numFmtId="4" fontId="3" fillId="0" borderId="27" xfId="3" applyNumberFormat="1" applyFont="1" applyFill="1" applyBorder="1" applyProtection="1"/>
    <xf numFmtId="170" fontId="3" fillId="0" borderId="24" xfId="3" applyNumberFormat="1" applyFont="1" applyFill="1" applyBorder="1" applyProtection="1"/>
    <xf numFmtId="170" fontId="3" fillId="0" borderId="26" xfId="3" applyNumberFormat="1" applyFont="1" applyFill="1" applyBorder="1" applyProtection="1"/>
    <xf numFmtId="170" fontId="3" fillId="0" borderId="27" xfId="3" applyNumberFormat="1" applyFont="1" applyFill="1" applyBorder="1" applyProtection="1"/>
    <xf numFmtId="10" fontId="3" fillId="0" borderId="28" xfId="1" applyNumberFormat="1" applyFont="1" applyFill="1" applyBorder="1" applyProtection="1"/>
    <xf numFmtId="4" fontId="3" fillId="0" borderId="15" xfId="3" applyNumberFormat="1" applyFont="1" applyFill="1" applyBorder="1" applyProtection="1">
      <protection locked="0"/>
    </xf>
    <xf numFmtId="4" fontId="3" fillId="0" borderId="16" xfId="3" applyNumberFormat="1" applyFont="1" applyFill="1" applyBorder="1" applyProtection="1">
      <protection locked="0"/>
    </xf>
    <xf numFmtId="4" fontId="3" fillId="0" borderId="6" xfId="3" applyNumberFormat="1" applyFont="1" applyFill="1" applyBorder="1" applyProtection="1"/>
    <xf numFmtId="4" fontId="3" fillId="0" borderId="15" xfId="3" applyNumberFormat="1" applyFont="1" applyFill="1" applyBorder="1" applyProtection="1"/>
    <xf numFmtId="4" fontId="3" fillId="0" borderId="0" xfId="3" applyNumberFormat="1" applyFont="1" applyFill="1" applyBorder="1" applyProtection="1"/>
    <xf numFmtId="170" fontId="3" fillId="0" borderId="25" xfId="3" applyNumberFormat="1" applyFont="1" applyFill="1" applyBorder="1" applyProtection="1"/>
    <xf numFmtId="167" fontId="12" fillId="0" borderId="29" xfId="3" applyNumberFormat="1" applyFont="1" applyBorder="1" applyProtection="1">
      <protection locked="0"/>
    </xf>
    <xf numFmtId="4" fontId="3" fillId="0" borderId="30" xfId="3" applyNumberFormat="1" applyFont="1" applyFill="1" applyBorder="1" applyProtection="1">
      <protection locked="0"/>
    </xf>
    <xf numFmtId="4" fontId="3" fillId="0" borderId="31" xfId="3" applyNumberFormat="1" applyFont="1" applyFill="1" applyBorder="1" applyProtection="1">
      <protection locked="0"/>
    </xf>
    <xf numFmtId="4" fontId="3" fillId="0" borderId="32" xfId="3" applyNumberFormat="1" applyFont="1" applyFill="1" applyBorder="1" applyProtection="1"/>
    <xf numFmtId="4" fontId="3" fillId="0" borderId="33" xfId="3" applyNumberFormat="1" applyFont="1" applyFill="1" applyBorder="1" applyProtection="1"/>
    <xf numFmtId="4" fontId="10" fillId="0" borderId="34" xfId="3" applyNumberFormat="1" applyFont="1" applyBorder="1" applyAlignment="1" applyProtection="1">
      <alignment horizontal="center" vertical="center"/>
    </xf>
    <xf numFmtId="4" fontId="3" fillId="0" borderId="32" xfId="3" applyNumberFormat="1" applyFont="1" applyFill="1" applyBorder="1" applyProtection="1">
      <protection locked="0"/>
    </xf>
    <xf numFmtId="4" fontId="10" fillId="0" borderId="35" xfId="3" applyNumberFormat="1" applyFont="1" applyBorder="1" applyAlignment="1" applyProtection="1">
      <alignment horizontal="center" vertical="center"/>
    </xf>
    <xf numFmtId="167" fontId="12" fillId="0" borderId="35" xfId="3" applyNumberFormat="1" applyFont="1" applyBorder="1" applyProtection="1">
      <protection locked="0"/>
    </xf>
    <xf numFmtId="4" fontId="3" fillId="0" borderId="7" xfId="3" applyNumberFormat="1" applyFont="1" applyBorder="1" applyProtection="1">
      <protection locked="0"/>
    </xf>
    <xf numFmtId="4" fontId="3" fillId="0" borderId="8" xfId="3" applyNumberFormat="1" applyFont="1" applyBorder="1" applyProtection="1">
      <protection locked="0"/>
    </xf>
    <xf numFmtId="4" fontId="3" fillId="0" borderId="9" xfId="3" applyNumberFormat="1" applyFont="1" applyBorder="1" applyProtection="1"/>
    <xf numFmtId="4" fontId="3" fillId="0" borderId="17" xfId="3" applyNumberFormat="1" applyFont="1" applyFill="1" applyBorder="1" applyProtection="1">
      <protection locked="0"/>
    </xf>
    <xf numFmtId="4" fontId="3" fillId="0" borderId="36" xfId="3" applyNumberFormat="1" applyFont="1" applyFill="1" applyBorder="1" applyProtection="1">
      <protection locked="0"/>
    </xf>
    <xf numFmtId="4" fontId="3" fillId="0" borderId="9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8" xfId="3" applyNumberFormat="1" applyFont="1" applyFill="1" applyBorder="1" applyProtection="1"/>
    <xf numFmtId="170" fontId="3" fillId="0" borderId="36" xfId="3" applyNumberFormat="1" applyFont="1" applyFill="1" applyBorder="1" applyProtection="1"/>
    <xf numFmtId="170" fontId="3" fillId="0" borderId="8" xfId="3" applyNumberFormat="1" applyFont="1" applyFill="1" applyBorder="1" applyProtection="1"/>
    <xf numFmtId="4" fontId="10" fillId="0" borderId="10" xfId="3" applyNumberFormat="1" applyFont="1" applyBorder="1" applyAlignment="1" applyProtection="1">
      <alignment horizontal="center" vertical="center"/>
    </xf>
    <xf numFmtId="167" fontId="12" fillId="0" borderId="6" xfId="3" applyNumberFormat="1" applyFont="1" applyBorder="1" applyProtection="1">
      <protection locked="0"/>
    </xf>
    <xf numFmtId="4" fontId="3" fillId="0" borderId="37" xfId="3" applyNumberFormat="1" applyFont="1" applyBorder="1" applyProtection="1">
      <protection locked="0"/>
    </xf>
    <xf numFmtId="4" fontId="3" fillId="0" borderId="38" xfId="3" applyNumberFormat="1" applyFont="1" applyBorder="1" applyProtection="1">
      <protection locked="0"/>
    </xf>
    <xf numFmtId="4" fontId="3" fillId="0" borderId="37" xfId="3" applyNumberFormat="1" applyFont="1" applyFill="1" applyBorder="1" applyProtection="1">
      <protection locked="0"/>
    </xf>
    <xf numFmtId="4" fontId="3" fillId="0" borderId="38" xfId="3" applyNumberFormat="1" applyFont="1" applyFill="1" applyBorder="1" applyProtection="1">
      <protection locked="0"/>
    </xf>
    <xf numFmtId="167" fontId="12" fillId="0" borderId="26" xfId="3" applyNumberFormat="1" applyFont="1" applyBorder="1" applyProtection="1">
      <protection locked="0"/>
    </xf>
    <xf numFmtId="4" fontId="3" fillId="0" borderId="30" xfId="3" applyNumberFormat="1" applyFont="1" applyBorder="1" applyProtection="1">
      <protection locked="0"/>
    </xf>
    <xf numFmtId="4" fontId="3" fillId="0" borderId="39" xfId="3" applyNumberFormat="1" applyFont="1" applyBorder="1" applyProtection="1">
      <protection locked="0"/>
    </xf>
    <xf numFmtId="4" fontId="3" fillId="0" borderId="39" xfId="3" applyNumberFormat="1" applyFont="1" applyFill="1" applyBorder="1" applyProtection="1">
      <protection locked="0"/>
    </xf>
    <xf numFmtId="4" fontId="3" fillId="0" borderId="31" xfId="3" applyNumberFormat="1" applyFont="1" applyFill="1" applyBorder="1" applyProtection="1"/>
    <xf numFmtId="4" fontId="3" fillId="0" borderId="40" xfId="3" applyNumberFormat="1" applyFont="1" applyFill="1" applyBorder="1" applyProtection="1"/>
    <xf numFmtId="170" fontId="3" fillId="0" borderId="30" xfId="3" applyNumberFormat="1" applyFont="1" applyFill="1" applyBorder="1" applyProtection="1"/>
    <xf numFmtId="170" fontId="3" fillId="0" borderId="29" xfId="3" applyNumberFormat="1" applyFont="1" applyFill="1" applyBorder="1" applyProtection="1"/>
    <xf numFmtId="170" fontId="3" fillId="0" borderId="39" xfId="3" applyNumberFormat="1" applyFont="1" applyFill="1" applyBorder="1" applyProtection="1"/>
    <xf numFmtId="4" fontId="3" fillId="0" borderId="24" xfId="3" applyNumberFormat="1" applyFont="1" applyBorder="1" applyProtection="1">
      <protection locked="0"/>
    </xf>
    <xf numFmtId="4" fontId="3" fillId="0" borderId="25" xfId="3" applyNumberFormat="1" applyFont="1" applyBorder="1" applyProtection="1">
      <protection locked="0"/>
    </xf>
    <xf numFmtId="4" fontId="3" fillId="0" borderId="41" xfId="3" applyNumberFormat="1" applyFont="1" applyFill="1" applyBorder="1" applyProtection="1">
      <protection locked="0"/>
    </xf>
    <xf numFmtId="4" fontId="10" fillId="0" borderId="11" xfId="3" applyNumberFormat="1" applyFont="1" applyBorder="1" applyAlignment="1" applyProtection="1">
      <alignment horizontal="center" vertical="center"/>
    </xf>
    <xf numFmtId="4" fontId="10" fillId="0" borderId="42" xfId="3" applyNumberFormat="1" applyFont="1" applyBorder="1" applyAlignment="1" applyProtection="1">
      <alignment horizontal="center" vertical="center"/>
    </xf>
    <xf numFmtId="167" fontId="12" fillId="0" borderId="43" xfId="3" applyNumberFormat="1" applyFont="1" applyBorder="1" applyProtection="1">
      <protection locked="0"/>
    </xf>
    <xf numFmtId="4" fontId="3" fillId="0" borderId="17" xfId="3" applyNumberFormat="1" applyFont="1" applyBorder="1" applyProtection="1">
      <protection locked="0"/>
    </xf>
    <xf numFmtId="4" fontId="3" fillId="0" borderId="36" xfId="3" applyNumberFormat="1" applyFont="1" applyBorder="1" applyProtection="1">
      <protection locked="0"/>
    </xf>
    <xf numFmtId="4" fontId="3" fillId="0" borderId="44" xfId="3" applyNumberFormat="1" applyFont="1" applyFill="1" applyBorder="1" applyProtection="1">
      <protection locked="0"/>
    </xf>
    <xf numFmtId="170" fontId="3" fillId="0" borderId="45" xfId="3" applyNumberFormat="1" applyFont="1" applyFill="1" applyBorder="1" applyProtection="1"/>
    <xf numFmtId="170" fontId="3" fillId="0" borderId="9" xfId="3" applyNumberFormat="1" applyFont="1" applyFill="1" applyBorder="1" applyProtection="1"/>
    <xf numFmtId="4" fontId="3" fillId="0" borderId="0" xfId="3" applyNumberFormat="1" applyFont="1" applyFill="1" applyBorder="1" applyProtection="1">
      <protection locked="0"/>
    </xf>
    <xf numFmtId="170" fontId="3" fillId="0" borderId="32" xfId="3" applyNumberFormat="1" applyFont="1" applyFill="1" applyBorder="1" applyProtection="1"/>
    <xf numFmtId="10" fontId="3" fillId="0" borderId="46" xfId="1" applyNumberFormat="1" applyFont="1" applyFill="1" applyBorder="1" applyProtection="1"/>
    <xf numFmtId="4" fontId="3" fillId="0" borderId="47" xfId="3" applyNumberFormat="1" applyFont="1" applyBorder="1" applyProtection="1">
      <protection locked="0"/>
    </xf>
    <xf numFmtId="4" fontId="3" fillId="0" borderId="48" xfId="3" applyNumberFormat="1" applyFont="1" applyBorder="1" applyProtection="1"/>
    <xf numFmtId="4" fontId="3" fillId="0" borderId="29" xfId="3" applyNumberFormat="1" applyFont="1" applyFill="1" applyBorder="1" applyProtection="1"/>
    <xf numFmtId="4" fontId="3" fillId="0" borderId="1" xfId="3" applyNumberFormat="1" applyFont="1" applyFill="1" applyBorder="1" applyProtection="1"/>
    <xf numFmtId="170" fontId="3" fillId="0" borderId="49" xfId="3" applyNumberFormat="1" applyFont="1" applyFill="1" applyBorder="1" applyProtection="1"/>
    <xf numFmtId="10" fontId="3" fillId="0" borderId="50" xfId="1" applyNumberFormat="1" applyFont="1" applyFill="1" applyBorder="1" applyProtection="1"/>
    <xf numFmtId="4" fontId="3" fillId="0" borderId="30" xfId="3" applyNumberFormat="1" applyFont="1" applyBorder="1" applyAlignment="1" applyProtection="1">
      <alignment horizontal="center"/>
    </xf>
    <xf numFmtId="4" fontId="3" fillId="0" borderId="53" xfId="3" applyNumberFormat="1" applyFont="1" applyBorder="1" applyAlignment="1" applyProtection="1">
      <alignment horizontal="center"/>
    </xf>
    <xf numFmtId="4" fontId="3" fillId="0" borderId="54" xfId="3" applyNumberFormat="1" applyFont="1" applyBorder="1" applyAlignment="1" applyProtection="1">
      <alignment horizontal="center"/>
    </xf>
    <xf numFmtId="10" fontId="12" fillId="0" borderId="4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33" xfId="3" applyNumberFormat="1" applyFont="1" applyBorder="1" applyAlignment="1" applyProtection="1">
      <alignment horizontal="center" vertical="center"/>
    </xf>
    <xf numFmtId="4" fontId="3" fillId="0" borderId="32" xfId="3" applyNumberFormat="1" applyFont="1" applyBorder="1" applyAlignment="1" applyProtection="1">
      <alignment horizontal="center"/>
    </xf>
    <xf numFmtId="10" fontId="12" fillId="0" borderId="56" xfId="3" applyNumberFormat="1" applyFont="1" applyBorder="1" applyProtection="1"/>
    <xf numFmtId="4" fontId="3" fillId="0" borderId="58" xfId="3" applyNumberFormat="1" applyFont="1" applyBorder="1" applyAlignment="1" applyProtection="1">
      <alignment horizontal="center"/>
    </xf>
    <xf numFmtId="4" fontId="3" fillId="0" borderId="59" xfId="3" applyNumberFormat="1" applyFont="1" applyBorder="1" applyAlignment="1" applyProtection="1">
      <alignment horizontal="center"/>
    </xf>
    <xf numFmtId="4" fontId="3" fillId="0" borderId="60" xfId="3" applyNumberFormat="1" applyFont="1" applyBorder="1" applyAlignment="1" applyProtection="1">
      <alignment horizontal="center"/>
    </xf>
    <xf numFmtId="4" fontId="3" fillId="0" borderId="56" xfId="3" applyNumberFormat="1" applyFont="1" applyBorder="1" applyAlignment="1" applyProtection="1">
      <alignment horizontal="center"/>
    </xf>
    <xf numFmtId="4" fontId="14" fillId="2" borderId="62" xfId="3" applyNumberFormat="1" applyFont="1" applyFill="1" applyBorder="1" applyAlignment="1" applyProtection="1">
      <alignment vertical="center"/>
      <protection locked="0"/>
    </xf>
    <xf numFmtId="4" fontId="13" fillId="0" borderId="63" xfId="3" applyNumberFormat="1" applyFont="1" applyFill="1" applyBorder="1" applyAlignment="1" applyProtection="1">
      <alignment vertical="center"/>
    </xf>
    <xf numFmtId="4" fontId="15" fillId="0" borderId="0" xfId="3" applyNumberFormat="1" applyFont="1" applyFill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12" fillId="0" borderId="0" xfId="3" applyNumberFormat="1" applyFont="1" applyBorder="1" applyAlignment="1" applyProtection="1">
      <alignment vertical="center"/>
      <protection locked="0"/>
    </xf>
    <xf numFmtId="4" fontId="3" fillId="0" borderId="64" xfId="3" applyNumberFormat="1" applyFont="1" applyBorder="1" applyAlignment="1" applyProtection="1">
      <alignment horizontal="center" vertical="center"/>
      <protection locked="0"/>
    </xf>
    <xf numFmtId="4" fontId="3" fillId="0" borderId="65" xfId="3" applyNumberFormat="1" applyFont="1" applyBorder="1" applyAlignment="1" applyProtection="1">
      <alignment horizontal="center" vertical="center"/>
    </xf>
    <xf numFmtId="4" fontId="12" fillId="0" borderId="66" xfId="3" applyNumberFormat="1" applyFont="1" applyBorder="1" applyAlignment="1" applyProtection="1">
      <alignment horizontal="center" vertical="center"/>
      <protection locked="0"/>
    </xf>
    <xf numFmtId="4" fontId="12" fillId="0" borderId="13" xfId="3" applyNumberFormat="1" applyFont="1" applyBorder="1" applyAlignment="1" applyProtection="1">
      <alignment vertical="center"/>
      <protection locked="0"/>
    </xf>
    <xf numFmtId="10" fontId="3" fillId="0" borderId="62" xfId="1" applyNumberFormat="1" applyFont="1" applyBorder="1" applyAlignment="1" applyProtection="1">
      <alignment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12" fillId="0" borderId="8" xfId="3" applyNumberFormat="1" applyFont="1" applyBorder="1" applyAlignment="1" applyProtection="1">
      <alignment horizontal="center" vertical="center"/>
      <protection locked="0"/>
    </xf>
    <xf numFmtId="4" fontId="12" fillId="0" borderId="65" xfId="3" applyNumberFormat="1" applyFont="1" applyBorder="1" applyAlignment="1" applyProtection="1">
      <alignment vertical="center"/>
      <protection locked="0"/>
    </xf>
    <xf numFmtId="4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3" applyNumberFormat="1" applyFont="1" applyBorder="1" applyAlignment="1" applyProtection="1">
      <alignment horizontal="left" vertical="center"/>
      <protection locked="0"/>
    </xf>
    <xf numFmtId="4" fontId="8" fillId="0" borderId="3" xfId="3" applyNumberFormat="1" applyFont="1" applyBorder="1" applyAlignment="1" applyProtection="1">
      <alignment horizontal="left" vertical="center"/>
      <protection locked="0"/>
    </xf>
    <xf numFmtId="4" fontId="8" fillId="0" borderId="4" xfId="3" applyNumberFormat="1" applyFont="1" applyBorder="1" applyAlignment="1" applyProtection="1">
      <alignment horizontal="left" vertical="center"/>
      <protection locked="0"/>
    </xf>
    <xf numFmtId="4" fontId="8" fillId="0" borderId="7" xfId="3" applyNumberFormat="1" applyFont="1" applyBorder="1" applyAlignment="1" applyProtection="1">
      <alignment horizontal="left" vertical="center"/>
      <protection locked="0"/>
    </xf>
    <xf numFmtId="4" fontId="8" fillId="0" borderId="8" xfId="3" applyNumberFormat="1" applyFont="1" applyBorder="1" applyAlignment="1" applyProtection="1">
      <alignment horizontal="left" vertical="center"/>
      <protection locked="0"/>
    </xf>
    <xf numFmtId="4" fontId="8" fillId="0" borderId="9" xfId="3" applyNumberFormat="1" applyFont="1" applyBorder="1" applyAlignment="1" applyProtection="1">
      <alignment horizontal="left" vertical="center"/>
      <protection locked="0"/>
    </xf>
    <xf numFmtId="4" fontId="9" fillId="0" borderId="2" xfId="3" applyNumberFormat="1" applyFont="1" applyBorder="1" applyAlignment="1" applyProtection="1">
      <alignment horizontal="center" vertical="center" wrapText="1"/>
    </xf>
    <xf numFmtId="4" fontId="9" fillId="0" borderId="5" xfId="3" applyNumberFormat="1" applyFont="1" applyBorder="1" applyAlignment="1" applyProtection="1">
      <alignment horizontal="center" vertical="center" wrapText="1"/>
    </xf>
    <xf numFmtId="4" fontId="9" fillId="0" borderId="10" xfId="3" applyNumberFormat="1" applyFont="1" applyBorder="1" applyAlignment="1" applyProtection="1">
      <alignment horizontal="center" vertical="center" wrapText="1"/>
    </xf>
    <xf numFmtId="4" fontId="9" fillId="0" borderId="11" xfId="3" applyNumberFormat="1" applyFont="1" applyBorder="1" applyAlignment="1" applyProtection="1">
      <alignment horizontal="center" vertical="center"/>
    </xf>
    <xf numFmtId="4" fontId="9" fillId="0" borderId="3" xfId="3" applyNumberFormat="1" applyFont="1" applyBorder="1" applyAlignment="1" applyProtection="1">
      <alignment horizontal="center" vertical="center"/>
    </xf>
    <xf numFmtId="4" fontId="9" fillId="0" borderId="4" xfId="3" applyNumberFormat="1" applyFont="1" applyBorder="1" applyAlignment="1" applyProtection="1">
      <alignment horizontal="center" vertical="center"/>
    </xf>
    <xf numFmtId="4" fontId="9" fillId="0" borderId="7" xfId="3" applyNumberFormat="1" applyFont="1" applyBorder="1" applyAlignment="1" applyProtection="1">
      <alignment horizontal="center" vertical="center"/>
    </xf>
    <xf numFmtId="4" fontId="9" fillId="0" borderId="8" xfId="3" applyNumberFormat="1" applyFont="1" applyBorder="1" applyAlignment="1" applyProtection="1">
      <alignment horizontal="center" vertical="center"/>
    </xf>
    <xf numFmtId="4" fontId="9" fillId="0" borderId="9" xfId="3" applyNumberFormat="1" applyFont="1" applyBorder="1" applyAlignment="1" applyProtection="1">
      <alignment horizontal="center" vertical="center"/>
    </xf>
    <xf numFmtId="4" fontId="9" fillId="0" borderId="3" xfId="3" applyNumberFormat="1" applyFont="1" applyBorder="1" applyAlignment="1" applyProtection="1">
      <alignment horizontal="center" vertical="center" wrapText="1"/>
    </xf>
    <xf numFmtId="4" fontId="9" fillId="0" borderId="4" xfId="3" applyNumberFormat="1" applyFont="1" applyBorder="1" applyAlignment="1" applyProtection="1">
      <alignment horizontal="center" vertical="center" wrapText="1"/>
    </xf>
    <xf numFmtId="4" fontId="9" fillId="0" borderId="7" xfId="3" applyNumberFormat="1" applyFont="1" applyBorder="1" applyAlignment="1" applyProtection="1">
      <alignment horizontal="center" vertical="center" wrapText="1"/>
    </xf>
    <xf numFmtId="4" fontId="9" fillId="0" borderId="9" xfId="3" applyNumberFormat="1" applyFont="1" applyBorder="1" applyAlignment="1" applyProtection="1">
      <alignment horizontal="center" vertical="center" wrapText="1"/>
    </xf>
    <xf numFmtId="4" fontId="9" fillId="0" borderId="2" xfId="3" applyNumberFormat="1" applyFont="1" applyBorder="1" applyAlignment="1" applyProtection="1">
      <alignment horizontal="center" vertical="center"/>
    </xf>
    <xf numFmtId="4" fontId="9" fillId="0" borderId="14" xfId="3" applyNumberFormat="1" applyFont="1" applyBorder="1" applyAlignment="1" applyProtection="1">
      <alignment horizontal="center" vertical="center" wrapText="1"/>
    </xf>
    <xf numFmtId="4" fontId="9" fillId="0" borderId="12" xfId="3" applyNumberFormat="1" applyFont="1" applyBorder="1" applyAlignment="1" applyProtection="1">
      <alignment horizontal="center" vertical="center"/>
    </xf>
    <xf numFmtId="4" fontId="9" fillId="0" borderId="13" xfId="3" applyNumberFormat="1" applyFont="1" applyBorder="1" applyAlignment="1" applyProtection="1">
      <alignment horizontal="center" vertical="center"/>
    </xf>
    <xf numFmtId="4" fontId="3" fillId="0" borderId="12" xfId="3" applyNumberFormat="1" applyFont="1" applyBorder="1" applyAlignment="1" applyProtection="1">
      <alignment horizontal="left" vertical="center"/>
    </xf>
    <xf numFmtId="4" fontId="3" fillId="0" borderId="61" xfId="3" applyNumberFormat="1" applyFont="1" applyBorder="1" applyAlignment="1" applyProtection="1">
      <alignment horizontal="left" vertical="center"/>
    </xf>
    <xf numFmtId="4" fontId="10" fillId="0" borderId="7" xfId="3" applyNumberFormat="1" applyFont="1" applyBorder="1" applyAlignment="1" applyProtection="1">
      <alignment horizontal="center" vertical="center"/>
    </xf>
    <xf numFmtId="4" fontId="10" fillId="0" borderId="9" xfId="3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4" fontId="8" fillId="0" borderId="5" xfId="3" applyNumberFormat="1" applyFont="1" applyBorder="1" applyAlignment="1" applyProtection="1">
      <alignment horizontal="center" vertical="center"/>
    </xf>
    <xf numFmtId="4" fontId="8" fillId="0" borderId="3" xfId="3" applyNumberFormat="1" applyFont="1" applyBorder="1" applyAlignment="1" applyProtection="1">
      <alignment horizontal="center" vertical="center"/>
    </xf>
    <xf numFmtId="4" fontId="8" fillId="0" borderId="0" xfId="3" applyNumberFormat="1" applyFont="1" applyBorder="1" applyAlignment="1" applyProtection="1">
      <alignment horizontal="center" vertical="center"/>
    </xf>
    <xf numFmtId="4" fontId="8" fillId="0" borderId="7" xfId="3" applyNumberFormat="1" applyFont="1" applyBorder="1" applyAlignment="1" applyProtection="1">
      <alignment horizontal="center" vertical="center"/>
    </xf>
    <xf numFmtId="4" fontId="8" fillId="0" borderId="8" xfId="3" applyNumberFormat="1" applyFont="1" applyBorder="1" applyAlignment="1" applyProtection="1">
      <alignment horizontal="center" vertical="center"/>
    </xf>
    <xf numFmtId="4" fontId="3" fillId="0" borderId="51" xfId="3" applyNumberFormat="1" applyFont="1" applyBorder="1" applyAlignment="1" applyProtection="1">
      <alignment horizontal="center"/>
    </xf>
    <xf numFmtId="4" fontId="3" fillId="0" borderId="52" xfId="3" applyNumberFormat="1" applyFont="1" applyBorder="1" applyAlignment="1" applyProtection="1">
      <alignment horizontal="center"/>
    </xf>
    <xf numFmtId="4" fontId="3" fillId="0" borderId="5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4" fontId="3" fillId="0" borderId="57" xfId="3" applyNumberFormat="1" applyFont="1" applyBorder="1" applyAlignment="1" applyProtection="1">
      <alignment horizontal="center"/>
    </xf>
    <xf numFmtId="4" fontId="3" fillId="0" borderId="56" xfId="3" applyNumberFormat="1" applyFont="1" applyBorder="1" applyAlignment="1" applyProtection="1">
      <alignment horizontal="center"/>
    </xf>
    <xf numFmtId="4" fontId="13" fillId="0" borderId="12" xfId="3" applyNumberFormat="1" applyFont="1" applyBorder="1" applyAlignment="1" applyProtection="1">
      <alignment horizontal="left" vertical="center"/>
    </xf>
    <xf numFmtId="4" fontId="13" fillId="0" borderId="61" xfId="3" applyNumberFormat="1" applyFont="1" applyBorder="1" applyAlignment="1" applyProtection="1">
      <alignment horizontal="left" vertical="center"/>
    </xf>
    <xf numFmtId="4" fontId="10" fillId="0" borderId="12" xfId="3" applyNumberFormat="1" applyFont="1" applyBorder="1" applyAlignment="1" applyProtection="1">
      <alignment horizontal="center" vertical="center"/>
    </xf>
    <xf numFmtId="4" fontId="10" fillId="0" borderId="13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 14" xfId="2"/>
    <cellStyle name="Normal 2" xfId="3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topLeftCell="B1" zoomScale="70" zoomScaleNormal="70" zoomScaleSheetLayoutView="70" workbookViewId="0">
      <selection activeCell="B2" sqref="B2:P4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x14ac:dyDescent="0.25">
      <c r="B2" s="126" t="s">
        <v>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6" s="2" customFormat="1" ht="15" x14ac:dyDescent="0.2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2:16" s="2" customFormat="1" ht="42" customHeight="1" thickBot="1" x14ac:dyDescent="0.3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2:16" s="2" customFormat="1" ht="15" x14ac:dyDescent="0.25">
      <c r="B5" s="135" t="s">
        <v>16</v>
      </c>
      <c r="C5" s="136"/>
      <c r="D5" s="136"/>
      <c r="E5" s="136"/>
      <c r="F5" s="137"/>
      <c r="G5" s="135" t="s">
        <v>2</v>
      </c>
      <c r="H5" s="136"/>
      <c r="I5" s="136"/>
      <c r="J5" s="136"/>
      <c r="K5" s="137"/>
      <c r="L5" s="136" t="s">
        <v>17</v>
      </c>
      <c r="M5" s="136"/>
      <c r="N5" s="136"/>
      <c r="O5" s="136"/>
      <c r="P5" s="137"/>
    </row>
    <row r="6" spans="2:16" s="2" customFormat="1" thickBot="1" x14ac:dyDescent="0.3">
      <c r="B6" s="138"/>
      <c r="C6" s="139"/>
      <c r="D6" s="139"/>
      <c r="E6" s="139"/>
      <c r="F6" s="140"/>
      <c r="G6" s="138"/>
      <c r="H6" s="139"/>
      <c r="I6" s="139"/>
      <c r="J6" s="139"/>
      <c r="K6" s="140"/>
      <c r="L6" s="139"/>
      <c r="M6" s="139"/>
      <c r="N6" s="139"/>
      <c r="O6" s="139"/>
      <c r="P6" s="140"/>
    </row>
    <row r="7" spans="2:16" s="2" customFormat="1" ht="21.75" customHeight="1" thickBot="1" x14ac:dyDescent="0.3">
      <c r="B7" s="141" t="s">
        <v>3</v>
      </c>
      <c r="C7" s="143" t="s">
        <v>18</v>
      </c>
      <c r="D7" s="141" t="s">
        <v>19</v>
      </c>
      <c r="E7" s="145"/>
      <c r="F7" s="146"/>
      <c r="G7" s="150" t="s">
        <v>20</v>
      </c>
      <c r="H7" s="145"/>
      <c r="I7" s="145"/>
      <c r="J7" s="141" t="s">
        <v>21</v>
      </c>
      <c r="K7" s="151"/>
      <c r="L7" s="154" t="s">
        <v>22</v>
      </c>
      <c r="M7" s="145"/>
      <c r="N7" s="145"/>
      <c r="O7" s="146"/>
      <c r="P7" s="143" t="s">
        <v>23</v>
      </c>
    </row>
    <row r="8" spans="2:16" s="3" customFormat="1" ht="29.25" customHeight="1" thickBot="1" x14ac:dyDescent="0.3">
      <c r="B8" s="142"/>
      <c r="C8" s="144"/>
      <c r="D8" s="147"/>
      <c r="E8" s="148"/>
      <c r="F8" s="149"/>
      <c r="G8" s="148"/>
      <c r="H8" s="148"/>
      <c r="I8" s="148"/>
      <c r="J8" s="152"/>
      <c r="K8" s="153"/>
      <c r="L8" s="156" t="s">
        <v>5</v>
      </c>
      <c r="M8" s="157"/>
      <c r="N8" s="156" t="s">
        <v>6</v>
      </c>
      <c r="O8" s="157"/>
      <c r="P8" s="155"/>
    </row>
    <row r="9" spans="2:16" s="2" customFormat="1" ht="53.25" customHeight="1" thickBot="1" x14ac:dyDescent="0.3">
      <c r="B9" s="142"/>
      <c r="C9" s="144"/>
      <c r="D9" s="4" t="s">
        <v>4</v>
      </c>
      <c r="E9" s="5" t="s">
        <v>24</v>
      </c>
      <c r="F9" s="6" t="s">
        <v>0</v>
      </c>
      <c r="G9" s="4" t="s">
        <v>4</v>
      </c>
      <c r="H9" s="5" t="s">
        <v>24</v>
      </c>
      <c r="I9" s="6" t="s">
        <v>0</v>
      </c>
      <c r="J9" s="7" t="s">
        <v>25</v>
      </c>
      <c r="K9" s="8" t="s">
        <v>26</v>
      </c>
      <c r="L9" s="9" t="s">
        <v>3</v>
      </c>
      <c r="M9" s="10" t="s">
        <v>7</v>
      </c>
      <c r="N9" s="9" t="s">
        <v>3</v>
      </c>
      <c r="O9" s="10" t="s">
        <v>7</v>
      </c>
      <c r="P9" s="11"/>
    </row>
    <row r="10" spans="2:16" s="2" customFormat="1" ht="15" x14ac:dyDescent="0.25">
      <c r="B10" s="12" t="s">
        <v>8</v>
      </c>
      <c r="C10" s="13">
        <v>1.7</v>
      </c>
      <c r="D10" s="14">
        <v>7632821.0693529099</v>
      </c>
      <c r="E10" s="15">
        <v>10300034.1</v>
      </c>
      <c r="F10" s="16">
        <f t="shared" ref="F10:F30" si="0">D10+E10</f>
        <v>17932855.169352911</v>
      </c>
      <c r="G10" s="17">
        <v>17126730.809999999</v>
      </c>
      <c r="H10" s="18">
        <v>967097.06</v>
      </c>
      <c r="I10" s="19">
        <f>G10+H10</f>
        <v>18093827.869999997</v>
      </c>
      <c r="J10" s="20">
        <f t="shared" ref="J10:J33" si="1">F10*C10</f>
        <v>30485853.787899949</v>
      </c>
      <c r="K10" s="21">
        <f t="shared" ref="K10:K33" si="2">I10*C10</f>
        <v>30759507.378999993</v>
      </c>
      <c r="L10" s="22">
        <f>IF((F10-I10)&gt;0, (F10-I10), 0)</f>
        <v>0</v>
      </c>
      <c r="M10" s="23">
        <f t="shared" ref="M10:M33" si="3">L10*C10</f>
        <v>0</v>
      </c>
      <c r="N10" s="24">
        <f>IF((F10-I10)&lt;0, (F10-I10), 0)</f>
        <v>-160972.70064708591</v>
      </c>
      <c r="O10" s="25">
        <f t="shared" ref="O10:O33" si="4">N10*C10</f>
        <v>-273653.591100046</v>
      </c>
      <c r="P10" s="26">
        <f t="shared" ref="P10:P33" si="5">IF(L10&gt;0,M10/$E$37,O10/$E$37)</f>
        <v>-4.6962026225582966E-3</v>
      </c>
    </row>
    <row r="11" spans="2:16" s="2" customFormat="1" ht="15" x14ac:dyDescent="0.25">
      <c r="B11" s="27" t="s">
        <v>9</v>
      </c>
      <c r="C11" s="28">
        <v>1.9318</v>
      </c>
      <c r="D11" s="29">
        <v>9652542.1940076612</v>
      </c>
      <c r="E11" s="30">
        <v>0</v>
      </c>
      <c r="F11" s="31">
        <f t="shared" si="0"/>
        <v>9652542.1940076612</v>
      </c>
      <c r="G11" s="32">
        <v>641559.86</v>
      </c>
      <c r="H11" s="33">
        <v>8700000</v>
      </c>
      <c r="I11" s="34">
        <f>G11+H11</f>
        <v>9341559.8599999994</v>
      </c>
      <c r="J11" s="35">
        <f t="shared" si="1"/>
        <v>18646781.010384001</v>
      </c>
      <c r="K11" s="36">
        <f t="shared" si="2"/>
        <v>18046025.337547999</v>
      </c>
      <c r="L11" s="37">
        <f t="shared" ref="L11:L33" si="6">IF((F11-I11)&gt;0, (F11-I11), 0)</f>
        <v>310982.33400766179</v>
      </c>
      <c r="M11" s="38">
        <f t="shared" si="3"/>
        <v>600755.67283600103</v>
      </c>
      <c r="N11" s="24">
        <f>IF((F11-I11)&lt;0, (F11-I11), 0)</f>
        <v>0</v>
      </c>
      <c r="O11" s="39">
        <f t="shared" si="4"/>
        <v>0</v>
      </c>
      <c r="P11" s="40">
        <f t="shared" si="5"/>
        <v>1.0309641305813392E-2</v>
      </c>
    </row>
    <row r="12" spans="2:16" s="2" customFormat="1" ht="15" x14ac:dyDescent="0.25">
      <c r="B12" s="27" t="s">
        <v>12</v>
      </c>
      <c r="C12" s="28">
        <v>2.1541999999999999</v>
      </c>
      <c r="D12" s="29">
        <v>147374.46810788228</v>
      </c>
      <c r="E12" s="30">
        <v>0</v>
      </c>
      <c r="F12" s="31">
        <f t="shared" si="0"/>
        <v>147374.46810788228</v>
      </c>
      <c r="G12" s="41">
        <v>36577.620000000003</v>
      </c>
      <c r="H12" s="42">
        <v>0</v>
      </c>
      <c r="I12" s="43">
        <f>G12+H12</f>
        <v>36577.620000000003</v>
      </c>
      <c r="J12" s="44">
        <f t="shared" si="1"/>
        <v>317474.07919799996</v>
      </c>
      <c r="K12" s="45">
        <f t="shared" si="2"/>
        <v>78795.509004000007</v>
      </c>
      <c r="L12" s="37">
        <f t="shared" si="6"/>
        <v>110796.84810788228</v>
      </c>
      <c r="M12" s="38">
        <f t="shared" si="3"/>
        <v>238678.570194</v>
      </c>
      <c r="N12" s="24">
        <f t="shared" ref="N12:N33" si="7">IF((F12-I12)&lt;0, (F12-I12), 0)</f>
        <v>0</v>
      </c>
      <c r="O12" s="25">
        <f t="shared" si="4"/>
        <v>0</v>
      </c>
      <c r="P12" s="40">
        <f t="shared" si="5"/>
        <v>4.0959920269554939E-3</v>
      </c>
    </row>
    <row r="13" spans="2:16" s="2" customFormat="1" ht="15" x14ac:dyDescent="0.25">
      <c r="B13" s="27" t="s">
        <v>27</v>
      </c>
      <c r="C13" s="28"/>
      <c r="D13" s="29"/>
      <c r="E13" s="30"/>
      <c r="F13" s="31">
        <f t="shared" si="0"/>
        <v>0</v>
      </c>
      <c r="G13" s="32"/>
      <c r="H13" s="33"/>
      <c r="I13" s="34">
        <f>G13+H13</f>
        <v>0</v>
      </c>
      <c r="J13" s="35">
        <f t="shared" si="1"/>
        <v>0</v>
      </c>
      <c r="K13" s="36">
        <f t="shared" si="2"/>
        <v>0</v>
      </c>
      <c r="L13" s="37">
        <f t="shared" si="6"/>
        <v>0</v>
      </c>
      <c r="M13" s="38">
        <f t="shared" si="3"/>
        <v>0</v>
      </c>
      <c r="N13" s="46">
        <f t="shared" si="7"/>
        <v>0</v>
      </c>
      <c r="O13" s="39">
        <f t="shared" si="4"/>
        <v>0</v>
      </c>
      <c r="P13" s="40">
        <f t="shared" si="5"/>
        <v>0</v>
      </c>
    </row>
    <row r="14" spans="2:16" s="2" customFormat="1" ht="15" x14ac:dyDescent="0.25">
      <c r="B14" s="27" t="s">
        <v>10</v>
      </c>
      <c r="C14" s="28">
        <v>1.7430000000000001</v>
      </c>
      <c r="D14" s="29">
        <v>0.85139414802065405</v>
      </c>
      <c r="E14" s="30">
        <v>0</v>
      </c>
      <c r="F14" s="31">
        <f t="shared" si="0"/>
        <v>0.85139414802065405</v>
      </c>
      <c r="G14" s="41">
        <v>1.1200000000000001</v>
      </c>
      <c r="H14" s="42">
        <v>0</v>
      </c>
      <c r="I14" s="43">
        <f>G14+H14</f>
        <v>1.1200000000000001</v>
      </c>
      <c r="J14" s="44">
        <f t="shared" si="1"/>
        <v>1.4839800000000001</v>
      </c>
      <c r="K14" s="45">
        <f t="shared" si="2"/>
        <v>1.9521600000000003</v>
      </c>
      <c r="L14" s="37">
        <f t="shared" si="6"/>
        <v>0</v>
      </c>
      <c r="M14" s="38">
        <f t="shared" si="3"/>
        <v>0</v>
      </c>
      <c r="N14" s="24">
        <f t="shared" si="7"/>
        <v>-0.26860585197934606</v>
      </c>
      <c r="O14" s="25">
        <f t="shared" si="4"/>
        <v>-0.46818000000000021</v>
      </c>
      <c r="P14" s="40">
        <f t="shared" si="5"/>
        <v>-8.03449402944442E-9</v>
      </c>
    </row>
    <row r="15" spans="2:16" s="2" customFormat="1" ht="15" x14ac:dyDescent="0.25">
      <c r="B15" s="27" t="s">
        <v>28</v>
      </c>
      <c r="C15" s="28"/>
      <c r="D15" s="29"/>
      <c r="E15" s="30"/>
      <c r="F15" s="31">
        <f t="shared" si="0"/>
        <v>0</v>
      </c>
      <c r="G15" s="32"/>
      <c r="H15" s="33"/>
      <c r="I15" s="34">
        <f t="shared" ref="I15:I33" si="8">G15+H15</f>
        <v>0</v>
      </c>
      <c r="J15" s="35">
        <f t="shared" si="1"/>
        <v>0</v>
      </c>
      <c r="K15" s="36">
        <f t="shared" si="2"/>
        <v>0</v>
      </c>
      <c r="L15" s="37">
        <f t="shared" si="6"/>
        <v>0</v>
      </c>
      <c r="M15" s="38">
        <f t="shared" si="3"/>
        <v>0</v>
      </c>
      <c r="N15" s="46">
        <f t="shared" si="7"/>
        <v>0</v>
      </c>
      <c r="O15" s="39">
        <f t="shared" si="4"/>
        <v>0</v>
      </c>
      <c r="P15" s="40">
        <f t="shared" si="5"/>
        <v>0</v>
      </c>
    </row>
    <row r="16" spans="2:16" s="2" customFormat="1" ht="15" x14ac:dyDescent="0.25">
      <c r="B16" s="27" t="s">
        <v>29</v>
      </c>
      <c r="C16" s="28"/>
      <c r="D16" s="29"/>
      <c r="E16" s="30"/>
      <c r="F16" s="31">
        <f t="shared" si="0"/>
        <v>0</v>
      </c>
      <c r="G16" s="41"/>
      <c r="H16" s="42"/>
      <c r="I16" s="43">
        <f t="shared" si="8"/>
        <v>0</v>
      </c>
      <c r="J16" s="44">
        <f t="shared" si="1"/>
        <v>0</v>
      </c>
      <c r="K16" s="45">
        <f t="shared" si="2"/>
        <v>0</v>
      </c>
      <c r="L16" s="37">
        <f t="shared" si="6"/>
        <v>0</v>
      </c>
      <c r="M16" s="38">
        <f t="shared" si="3"/>
        <v>0</v>
      </c>
      <c r="N16" s="24">
        <f t="shared" si="7"/>
        <v>0</v>
      </c>
      <c r="O16" s="25">
        <f t="shared" si="4"/>
        <v>0</v>
      </c>
      <c r="P16" s="40">
        <f t="shared" si="5"/>
        <v>0</v>
      </c>
    </row>
    <row r="17" spans="2:16" s="2" customFormat="1" ht="15" x14ac:dyDescent="0.25">
      <c r="B17" s="27" t="s">
        <v>30</v>
      </c>
      <c r="C17" s="28"/>
      <c r="D17" s="29"/>
      <c r="E17" s="30"/>
      <c r="F17" s="31">
        <f t="shared" si="0"/>
        <v>0</v>
      </c>
      <c r="G17" s="32"/>
      <c r="H17" s="33"/>
      <c r="I17" s="34">
        <f t="shared" si="8"/>
        <v>0</v>
      </c>
      <c r="J17" s="35">
        <f t="shared" si="1"/>
        <v>0</v>
      </c>
      <c r="K17" s="36">
        <f t="shared" si="2"/>
        <v>0</v>
      </c>
      <c r="L17" s="37">
        <f t="shared" si="6"/>
        <v>0</v>
      </c>
      <c r="M17" s="38">
        <f t="shared" si="3"/>
        <v>0</v>
      </c>
      <c r="N17" s="46">
        <f t="shared" si="7"/>
        <v>0</v>
      </c>
      <c r="O17" s="39">
        <f t="shared" si="4"/>
        <v>0</v>
      </c>
      <c r="P17" s="40">
        <f t="shared" si="5"/>
        <v>0</v>
      </c>
    </row>
    <row r="18" spans="2:16" s="2" customFormat="1" ht="15" x14ac:dyDescent="0.25">
      <c r="B18" s="27" t="s">
        <v>31</v>
      </c>
      <c r="C18" s="28"/>
      <c r="D18" s="29"/>
      <c r="E18" s="30"/>
      <c r="F18" s="31">
        <f t="shared" si="0"/>
        <v>0</v>
      </c>
      <c r="G18" s="41"/>
      <c r="H18" s="42"/>
      <c r="I18" s="43">
        <f t="shared" si="8"/>
        <v>0</v>
      </c>
      <c r="J18" s="44">
        <f t="shared" si="1"/>
        <v>0</v>
      </c>
      <c r="K18" s="45">
        <f t="shared" si="2"/>
        <v>0</v>
      </c>
      <c r="L18" s="37">
        <f t="shared" si="6"/>
        <v>0</v>
      </c>
      <c r="M18" s="38">
        <f t="shared" si="3"/>
        <v>0</v>
      </c>
      <c r="N18" s="24">
        <f t="shared" si="7"/>
        <v>0</v>
      </c>
      <c r="O18" s="25">
        <f t="shared" si="4"/>
        <v>0</v>
      </c>
      <c r="P18" s="40">
        <f t="shared" si="5"/>
        <v>0</v>
      </c>
    </row>
    <row r="19" spans="2:16" s="2" customFormat="1" ht="15" x14ac:dyDescent="0.25">
      <c r="B19" s="27" t="s">
        <v>32</v>
      </c>
      <c r="C19" s="28"/>
      <c r="D19" s="29"/>
      <c r="E19" s="30"/>
      <c r="F19" s="31">
        <f t="shared" si="0"/>
        <v>0</v>
      </c>
      <c r="G19" s="32"/>
      <c r="H19" s="33"/>
      <c r="I19" s="34">
        <f t="shared" si="8"/>
        <v>0</v>
      </c>
      <c r="J19" s="35">
        <f t="shared" si="1"/>
        <v>0</v>
      </c>
      <c r="K19" s="36">
        <f t="shared" si="2"/>
        <v>0</v>
      </c>
      <c r="L19" s="37">
        <f t="shared" si="6"/>
        <v>0</v>
      </c>
      <c r="M19" s="38">
        <f t="shared" si="3"/>
        <v>0</v>
      </c>
      <c r="N19" s="46">
        <f t="shared" si="7"/>
        <v>0</v>
      </c>
      <c r="O19" s="39">
        <f t="shared" si="4"/>
        <v>0</v>
      </c>
      <c r="P19" s="40">
        <f t="shared" si="5"/>
        <v>0</v>
      </c>
    </row>
    <row r="20" spans="2:16" s="2" customFormat="1" ht="15" x14ac:dyDescent="0.25">
      <c r="B20" s="27" t="s">
        <v>33</v>
      </c>
      <c r="C20" s="47"/>
      <c r="D20" s="29"/>
      <c r="E20" s="30"/>
      <c r="F20" s="31">
        <f t="shared" si="0"/>
        <v>0</v>
      </c>
      <c r="G20" s="48"/>
      <c r="H20" s="49"/>
      <c r="I20" s="34">
        <f t="shared" si="8"/>
        <v>0</v>
      </c>
      <c r="J20" s="50">
        <f t="shared" si="1"/>
        <v>0</v>
      </c>
      <c r="K20" s="51">
        <f t="shared" si="2"/>
        <v>0</v>
      </c>
      <c r="L20" s="37">
        <f t="shared" si="6"/>
        <v>0</v>
      </c>
      <c r="M20" s="38">
        <f t="shared" si="3"/>
        <v>0</v>
      </c>
      <c r="N20" s="37">
        <f t="shared" si="7"/>
        <v>0</v>
      </c>
      <c r="O20" s="38">
        <f t="shared" si="4"/>
        <v>0</v>
      </c>
      <c r="P20" s="40">
        <f t="shared" si="5"/>
        <v>0</v>
      </c>
    </row>
    <row r="21" spans="2:16" s="2" customFormat="1" ht="15" x14ac:dyDescent="0.25">
      <c r="B21" s="52" t="s">
        <v>34</v>
      </c>
      <c r="C21" s="47"/>
      <c r="D21" s="29"/>
      <c r="E21" s="30"/>
      <c r="F21" s="31">
        <f t="shared" si="0"/>
        <v>0</v>
      </c>
      <c r="G21" s="32"/>
      <c r="H21" s="53"/>
      <c r="I21" s="34">
        <f t="shared" si="8"/>
        <v>0</v>
      </c>
      <c r="J21" s="50">
        <f t="shared" si="1"/>
        <v>0</v>
      </c>
      <c r="K21" s="51">
        <f t="shared" si="2"/>
        <v>0</v>
      </c>
      <c r="L21" s="37">
        <f t="shared" si="6"/>
        <v>0</v>
      </c>
      <c r="M21" s="38">
        <f t="shared" si="3"/>
        <v>0</v>
      </c>
      <c r="N21" s="37">
        <f>IF((F21-I21)&lt;0, (F21-I21), 0)</f>
        <v>0</v>
      </c>
      <c r="O21" s="38">
        <f t="shared" si="4"/>
        <v>0</v>
      </c>
      <c r="P21" s="40">
        <f t="shared" si="5"/>
        <v>0</v>
      </c>
    </row>
    <row r="22" spans="2:16" s="2" customFormat="1" thickBot="1" x14ac:dyDescent="0.3">
      <c r="B22" s="54" t="s">
        <v>35</v>
      </c>
      <c r="C22" s="55"/>
      <c r="D22" s="56"/>
      <c r="E22" s="57"/>
      <c r="F22" s="58">
        <f t="shared" si="0"/>
        <v>0</v>
      </c>
      <c r="G22" s="59"/>
      <c r="H22" s="60"/>
      <c r="I22" s="61">
        <f t="shared" si="8"/>
        <v>0</v>
      </c>
      <c r="J22" s="62">
        <f t="shared" si="1"/>
        <v>0</v>
      </c>
      <c r="K22" s="63">
        <f t="shared" si="2"/>
        <v>0</v>
      </c>
      <c r="L22" s="37">
        <f t="shared" si="6"/>
        <v>0</v>
      </c>
      <c r="M22" s="38">
        <f t="shared" si="3"/>
        <v>0</v>
      </c>
      <c r="N22" s="64">
        <f t="shared" si="7"/>
        <v>0</v>
      </c>
      <c r="O22" s="65">
        <f t="shared" si="4"/>
        <v>0</v>
      </c>
      <c r="P22" s="40">
        <f t="shared" si="5"/>
        <v>0</v>
      </c>
    </row>
    <row r="23" spans="2:16" s="2" customFormat="1" ht="15" x14ac:dyDescent="0.25">
      <c r="B23" s="66" t="s">
        <v>11</v>
      </c>
      <c r="C23" s="67"/>
      <c r="D23" s="68"/>
      <c r="E23" s="69"/>
      <c r="F23" s="19">
        <f t="shared" si="0"/>
        <v>0</v>
      </c>
      <c r="G23" s="70"/>
      <c r="H23" s="71"/>
      <c r="I23" s="19">
        <f t="shared" si="8"/>
        <v>0</v>
      </c>
      <c r="J23" s="20">
        <f t="shared" si="1"/>
        <v>0</v>
      </c>
      <c r="K23" s="21">
        <f t="shared" si="2"/>
        <v>0</v>
      </c>
      <c r="L23" s="22">
        <f>IF((F23-I23)&gt;0, (F23-I23), 0)</f>
        <v>0</v>
      </c>
      <c r="M23" s="23">
        <f t="shared" si="3"/>
        <v>0</v>
      </c>
      <c r="N23" s="24">
        <f>IF((F23-I23)&lt;0, (F23-I23), 0)</f>
        <v>0</v>
      </c>
      <c r="O23" s="25">
        <f t="shared" si="4"/>
        <v>0</v>
      </c>
      <c r="P23" s="40">
        <f t="shared" si="5"/>
        <v>0</v>
      </c>
    </row>
    <row r="24" spans="2:16" s="2" customFormat="1" ht="15" x14ac:dyDescent="0.25">
      <c r="B24" s="27" t="s">
        <v>36</v>
      </c>
      <c r="C24" s="72">
        <v>2.69E-2</v>
      </c>
      <c r="D24" s="73">
        <v>84264430.05996263</v>
      </c>
      <c r="E24" s="74">
        <v>25000000</v>
      </c>
      <c r="F24" s="43">
        <f t="shared" si="0"/>
        <v>109264430.05996263</v>
      </c>
      <c r="G24" s="48">
        <v>85292196.430000007</v>
      </c>
      <c r="H24" s="75">
        <v>25000000</v>
      </c>
      <c r="I24" s="34">
        <f t="shared" si="8"/>
        <v>110292196.43000001</v>
      </c>
      <c r="J24" s="76">
        <f t="shared" si="1"/>
        <v>2939213.1686129947</v>
      </c>
      <c r="K24" s="77">
        <f t="shared" si="2"/>
        <v>2966860.0839670002</v>
      </c>
      <c r="L24" s="78">
        <f t="shared" si="6"/>
        <v>0</v>
      </c>
      <c r="M24" s="79">
        <f t="shared" si="3"/>
        <v>0</v>
      </c>
      <c r="N24" s="80">
        <f t="shared" si="7"/>
        <v>-1027766.3700373769</v>
      </c>
      <c r="O24" s="79">
        <f t="shared" si="4"/>
        <v>-27646.915354005439</v>
      </c>
      <c r="P24" s="40">
        <f t="shared" si="5"/>
        <v>-4.7445208326778561E-4</v>
      </c>
    </row>
    <row r="25" spans="2:16" s="2" customFormat="1" ht="15" x14ac:dyDescent="0.25">
      <c r="B25" s="52" t="s">
        <v>37</v>
      </c>
      <c r="C25" s="72"/>
      <c r="D25" s="81"/>
      <c r="E25" s="82"/>
      <c r="F25" s="51">
        <f t="shared" si="0"/>
        <v>0</v>
      </c>
      <c r="G25" s="32"/>
      <c r="H25" s="83"/>
      <c r="I25" s="34">
        <f t="shared" si="8"/>
        <v>0</v>
      </c>
      <c r="J25" s="50">
        <f t="shared" si="1"/>
        <v>0</v>
      </c>
      <c r="K25" s="51">
        <f t="shared" si="2"/>
        <v>0</v>
      </c>
      <c r="L25" s="37">
        <f t="shared" si="6"/>
        <v>0</v>
      </c>
      <c r="M25" s="38">
        <f t="shared" si="3"/>
        <v>0</v>
      </c>
      <c r="N25" s="37">
        <f t="shared" si="7"/>
        <v>0</v>
      </c>
      <c r="O25" s="38">
        <f t="shared" si="4"/>
        <v>0</v>
      </c>
      <c r="P25" s="40">
        <f t="shared" si="5"/>
        <v>0</v>
      </c>
    </row>
    <row r="26" spans="2:16" s="2" customFormat="1" ht="15" x14ac:dyDescent="0.25">
      <c r="B26" s="27" t="s">
        <v>38</v>
      </c>
      <c r="C26" s="72"/>
      <c r="D26" s="81"/>
      <c r="E26" s="82"/>
      <c r="F26" s="51">
        <f t="shared" si="0"/>
        <v>0</v>
      </c>
      <c r="G26" s="32"/>
      <c r="H26" s="53"/>
      <c r="I26" s="34">
        <f t="shared" si="8"/>
        <v>0</v>
      </c>
      <c r="J26" s="50">
        <f t="shared" si="1"/>
        <v>0</v>
      </c>
      <c r="K26" s="51">
        <f t="shared" si="2"/>
        <v>0</v>
      </c>
      <c r="L26" s="37">
        <f t="shared" si="6"/>
        <v>0</v>
      </c>
      <c r="M26" s="38">
        <f t="shared" si="3"/>
        <v>0</v>
      </c>
      <c r="N26" s="37">
        <f t="shared" si="7"/>
        <v>0</v>
      </c>
      <c r="O26" s="38">
        <f t="shared" si="4"/>
        <v>0</v>
      </c>
      <c r="P26" s="40">
        <f t="shared" si="5"/>
        <v>0</v>
      </c>
    </row>
    <row r="27" spans="2:16" s="2" customFormat="1" ht="15" x14ac:dyDescent="0.25">
      <c r="B27" s="84" t="s">
        <v>39</v>
      </c>
      <c r="C27" s="72"/>
      <c r="D27" s="73"/>
      <c r="E27" s="74"/>
      <c r="F27" s="51">
        <f t="shared" si="0"/>
        <v>0</v>
      </c>
      <c r="G27" s="48"/>
      <c r="H27" s="49"/>
      <c r="I27" s="34">
        <f t="shared" si="8"/>
        <v>0</v>
      </c>
      <c r="J27" s="50">
        <f t="shared" si="1"/>
        <v>0</v>
      </c>
      <c r="K27" s="51">
        <f t="shared" si="2"/>
        <v>0</v>
      </c>
      <c r="L27" s="37">
        <f t="shared" si="6"/>
        <v>0</v>
      </c>
      <c r="M27" s="38">
        <f t="shared" si="3"/>
        <v>0</v>
      </c>
      <c r="N27" s="37">
        <f t="shared" si="7"/>
        <v>0</v>
      </c>
      <c r="O27" s="38">
        <f t="shared" si="4"/>
        <v>0</v>
      </c>
      <c r="P27" s="40">
        <f t="shared" si="5"/>
        <v>0</v>
      </c>
    </row>
    <row r="28" spans="2:16" s="2" customFormat="1" ht="15" x14ac:dyDescent="0.25">
      <c r="B28" s="27" t="s">
        <v>40</v>
      </c>
      <c r="C28" s="67"/>
      <c r="D28" s="73"/>
      <c r="E28" s="74"/>
      <c r="F28" s="51">
        <f t="shared" si="0"/>
        <v>0</v>
      </c>
      <c r="G28" s="48"/>
      <c r="H28" s="49"/>
      <c r="I28" s="34">
        <f t="shared" si="8"/>
        <v>0</v>
      </c>
      <c r="J28" s="50">
        <f t="shared" si="1"/>
        <v>0</v>
      </c>
      <c r="K28" s="51">
        <f t="shared" si="2"/>
        <v>0</v>
      </c>
      <c r="L28" s="37">
        <f t="shared" si="6"/>
        <v>0</v>
      </c>
      <c r="M28" s="38">
        <f t="shared" si="3"/>
        <v>0</v>
      </c>
      <c r="N28" s="37">
        <f t="shared" si="7"/>
        <v>0</v>
      </c>
      <c r="O28" s="38">
        <f t="shared" si="4"/>
        <v>0</v>
      </c>
      <c r="P28" s="40">
        <f t="shared" si="5"/>
        <v>0</v>
      </c>
    </row>
    <row r="29" spans="2:16" s="2" customFormat="1" thickBot="1" x14ac:dyDescent="0.3">
      <c r="B29" s="85" t="s">
        <v>41</v>
      </c>
      <c r="C29" s="86"/>
      <c r="D29" s="87"/>
      <c r="E29" s="88"/>
      <c r="F29" s="61">
        <f t="shared" si="0"/>
        <v>0</v>
      </c>
      <c r="G29" s="59"/>
      <c r="H29" s="89"/>
      <c r="I29" s="61">
        <f t="shared" si="8"/>
        <v>0</v>
      </c>
      <c r="J29" s="62">
        <f t="shared" si="1"/>
        <v>0</v>
      </c>
      <c r="K29" s="63">
        <f t="shared" si="2"/>
        <v>0</v>
      </c>
      <c r="L29" s="90">
        <f t="shared" si="6"/>
        <v>0</v>
      </c>
      <c r="M29" s="91">
        <f t="shared" si="3"/>
        <v>0</v>
      </c>
      <c r="N29" s="64">
        <f t="shared" si="7"/>
        <v>0</v>
      </c>
      <c r="O29" s="65">
        <f t="shared" si="4"/>
        <v>0</v>
      </c>
      <c r="P29" s="40">
        <f t="shared" si="5"/>
        <v>0</v>
      </c>
    </row>
    <row r="30" spans="2:16" s="2" customFormat="1" ht="15" x14ac:dyDescent="0.25">
      <c r="B30" s="6" t="s">
        <v>42</v>
      </c>
      <c r="C30" s="13"/>
      <c r="D30" s="68"/>
      <c r="E30" s="69"/>
      <c r="F30" s="19">
        <f t="shared" si="0"/>
        <v>0</v>
      </c>
      <c r="G30" s="92"/>
      <c r="H30" s="92"/>
      <c r="I30" s="43">
        <f t="shared" si="8"/>
        <v>0</v>
      </c>
      <c r="J30" s="50">
        <f t="shared" si="1"/>
        <v>0</v>
      </c>
      <c r="K30" s="45">
        <f t="shared" si="2"/>
        <v>0</v>
      </c>
      <c r="L30" s="78">
        <f t="shared" si="6"/>
        <v>0</v>
      </c>
      <c r="M30" s="93">
        <f t="shared" si="3"/>
        <v>0</v>
      </c>
      <c r="N30" s="24">
        <f t="shared" si="7"/>
        <v>0</v>
      </c>
      <c r="O30" s="25">
        <f t="shared" si="4"/>
        <v>0</v>
      </c>
      <c r="P30" s="94">
        <f t="shared" si="5"/>
        <v>0</v>
      </c>
    </row>
    <row r="31" spans="2:16" s="2" customFormat="1" ht="15" x14ac:dyDescent="0.25">
      <c r="B31" s="6" t="s">
        <v>43</v>
      </c>
      <c r="C31" s="28"/>
      <c r="D31" s="73"/>
      <c r="E31" s="82"/>
      <c r="F31" s="43">
        <f t="shared" ref="F31:F32" si="9">D31+E31</f>
        <v>0</v>
      </c>
      <c r="G31" s="92"/>
      <c r="H31" s="92"/>
      <c r="I31" s="43">
        <f t="shared" si="8"/>
        <v>0</v>
      </c>
      <c r="J31" s="50">
        <f t="shared" si="1"/>
        <v>0</v>
      </c>
      <c r="K31" s="45">
        <f t="shared" si="2"/>
        <v>0</v>
      </c>
      <c r="L31" s="37">
        <f t="shared" si="6"/>
        <v>0</v>
      </c>
      <c r="M31" s="93">
        <f t="shared" si="3"/>
        <v>0</v>
      </c>
      <c r="N31" s="24">
        <f t="shared" si="7"/>
        <v>0</v>
      </c>
      <c r="O31" s="25">
        <f t="shared" si="4"/>
        <v>0</v>
      </c>
      <c r="P31" s="94">
        <f t="shared" si="5"/>
        <v>0</v>
      </c>
    </row>
    <row r="32" spans="2:16" s="2" customFormat="1" ht="15" x14ac:dyDescent="0.25">
      <c r="B32" s="6" t="s">
        <v>44</v>
      </c>
      <c r="C32" s="28"/>
      <c r="D32" s="73"/>
      <c r="E32" s="82"/>
      <c r="F32" s="43">
        <f t="shared" si="9"/>
        <v>0</v>
      </c>
      <c r="G32" s="92"/>
      <c r="H32" s="92"/>
      <c r="I32" s="43">
        <f t="shared" si="8"/>
        <v>0</v>
      </c>
      <c r="J32" s="50">
        <f t="shared" si="1"/>
        <v>0</v>
      </c>
      <c r="K32" s="45">
        <f t="shared" si="2"/>
        <v>0</v>
      </c>
      <c r="L32" s="37">
        <f t="shared" si="6"/>
        <v>0</v>
      </c>
      <c r="M32" s="93">
        <f t="shared" si="3"/>
        <v>0</v>
      </c>
      <c r="N32" s="24">
        <f t="shared" si="7"/>
        <v>0</v>
      </c>
      <c r="O32" s="25">
        <f t="shared" si="4"/>
        <v>0</v>
      </c>
      <c r="P32" s="94">
        <f t="shared" si="5"/>
        <v>0</v>
      </c>
    </row>
    <row r="33" spans="2:16" s="2" customFormat="1" thickBot="1" x14ac:dyDescent="0.3">
      <c r="B33" s="10" t="s">
        <v>45</v>
      </c>
      <c r="C33" s="55"/>
      <c r="D33" s="87"/>
      <c r="E33" s="95"/>
      <c r="F33" s="96">
        <f>D33+E33</f>
        <v>0</v>
      </c>
      <c r="G33" s="92"/>
      <c r="H33" s="92"/>
      <c r="I33" s="97">
        <f t="shared" si="8"/>
        <v>0</v>
      </c>
      <c r="J33" s="50">
        <f t="shared" si="1"/>
        <v>0</v>
      </c>
      <c r="K33" s="98">
        <f t="shared" si="2"/>
        <v>0</v>
      </c>
      <c r="L33" s="90">
        <f t="shared" si="6"/>
        <v>0</v>
      </c>
      <c r="M33" s="93">
        <f t="shared" si="3"/>
        <v>0</v>
      </c>
      <c r="N33" s="80">
        <f t="shared" si="7"/>
        <v>0</v>
      </c>
      <c r="O33" s="99">
        <f t="shared" si="4"/>
        <v>0</v>
      </c>
      <c r="P33" s="100">
        <f t="shared" si="5"/>
        <v>0</v>
      </c>
    </row>
    <row r="34" spans="2:16" s="2" customFormat="1" ht="15" customHeight="1" x14ac:dyDescent="0.25">
      <c r="B34" s="163" t="s">
        <v>1</v>
      </c>
      <c r="C34" s="164"/>
      <c r="D34" s="164"/>
      <c r="E34" s="164"/>
      <c r="F34" s="164"/>
      <c r="G34" s="164"/>
      <c r="H34" s="164"/>
      <c r="I34" s="164"/>
      <c r="J34" s="168" t="s">
        <v>13</v>
      </c>
      <c r="K34" s="169"/>
      <c r="L34" s="101" t="s">
        <v>46</v>
      </c>
      <c r="M34" s="102">
        <f>SUM(M10:M22)</f>
        <v>839434.24303000106</v>
      </c>
      <c r="N34" s="103" t="s">
        <v>46</v>
      </c>
      <c r="O34" s="102">
        <f>SUM(O10:O22)</f>
        <v>-273654.05928004603</v>
      </c>
      <c r="P34" s="104"/>
    </row>
    <row r="35" spans="2:16" s="2" customFormat="1" ht="15" customHeight="1" x14ac:dyDescent="0.25">
      <c r="B35" s="163"/>
      <c r="C35" s="165"/>
      <c r="D35" s="165"/>
      <c r="E35" s="165"/>
      <c r="F35" s="165"/>
      <c r="G35" s="165"/>
      <c r="H35" s="165"/>
      <c r="I35" s="165"/>
      <c r="J35" s="170" t="s">
        <v>14</v>
      </c>
      <c r="K35" s="171"/>
      <c r="L35" s="105" t="s">
        <v>46</v>
      </c>
      <c r="M35" s="106">
        <f>SUM(M23:M29)</f>
        <v>0</v>
      </c>
      <c r="N35" s="107" t="s">
        <v>46</v>
      </c>
      <c r="O35" s="106">
        <f>SUM(O23:O29)</f>
        <v>-27646.915354005439</v>
      </c>
      <c r="P35" s="108"/>
    </row>
    <row r="36" spans="2:16" s="2" customFormat="1" ht="15.75" customHeight="1" thickBot="1" x14ac:dyDescent="0.3">
      <c r="B36" s="166"/>
      <c r="C36" s="167"/>
      <c r="D36" s="167"/>
      <c r="E36" s="167"/>
      <c r="F36" s="167"/>
      <c r="G36" s="167"/>
      <c r="H36" s="167"/>
      <c r="I36" s="167"/>
      <c r="J36" s="172" t="s">
        <v>15</v>
      </c>
      <c r="K36" s="173"/>
      <c r="L36" s="109" t="s">
        <v>46</v>
      </c>
      <c r="M36" s="110">
        <f>SUM(M30:M33)</f>
        <v>0</v>
      </c>
      <c r="N36" s="111" t="s">
        <v>46</v>
      </c>
      <c r="O36" s="112">
        <f>SUM(O30:O33)</f>
        <v>0</v>
      </c>
      <c r="P36" s="108"/>
    </row>
    <row r="37" spans="2:16" s="2" customFormat="1" thickBot="1" x14ac:dyDescent="0.3">
      <c r="B37" s="174" t="s">
        <v>47</v>
      </c>
      <c r="C37" s="175"/>
      <c r="D37" s="175"/>
      <c r="E37" s="113">
        <v>58271248.728823133</v>
      </c>
      <c r="F37" s="114" t="s">
        <v>48</v>
      </c>
      <c r="G37" s="115"/>
      <c r="H37" s="116"/>
      <c r="I37" s="117"/>
      <c r="J37" s="176" t="s">
        <v>49</v>
      </c>
      <c r="K37" s="177"/>
      <c r="L37" s="118">
        <v>0</v>
      </c>
      <c r="M37" s="119">
        <f>IF(M34&gt;O34*-1,M34,O34)</f>
        <v>839434.24303000106</v>
      </c>
      <c r="N37" s="120"/>
      <c r="O37" s="121"/>
      <c r="P37" s="122">
        <f>M37/$E$37</f>
        <v>1.4405633332768885E-2</v>
      </c>
    </row>
    <row r="38" spans="2:16" s="2" customFormat="1" thickBot="1" x14ac:dyDescent="0.3">
      <c r="B38" s="158" t="s">
        <v>50</v>
      </c>
      <c r="C38" s="159"/>
      <c r="D38" s="159"/>
      <c r="E38" s="159"/>
      <c r="F38" s="159"/>
      <c r="G38" s="159"/>
      <c r="H38" s="159"/>
      <c r="I38" s="159"/>
      <c r="J38" s="160" t="s">
        <v>51</v>
      </c>
      <c r="K38" s="161"/>
      <c r="L38" s="123"/>
      <c r="M38" s="119">
        <f>IF(M35&gt;O35*-1,M35,O35)</f>
        <v>-27646.915354005439</v>
      </c>
      <c r="N38" s="124"/>
      <c r="O38" s="125"/>
      <c r="P38" s="122">
        <f>M38/$E$37</f>
        <v>-4.7445208326778561E-4</v>
      </c>
    </row>
    <row r="39" spans="2:16" s="2" customFormat="1" ht="15" x14ac:dyDescent="0.2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2:16" s="2" customFormat="1" ht="15" x14ac:dyDescent="0.2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OVP</vt:lpstr>
      <vt:lpstr>OVP!Print_Area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2019-07-19T05:17:39Z</dcterms:modified>
</cp:coreProperties>
</file>