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4"/>
  </bookViews>
  <sheets>
    <sheet name="Açıq Valyuta Mövqeyi" sheetId="10" r:id="rId1"/>
  </sheets>
  <definedNames>
    <definedName name="_xlnm.Print_Area" localSheetId="0">'Açıq Valyuta Mövqeyi'!$B$1:$P$40</definedName>
  </definedNames>
  <calcPr calcId="152511"/>
</workbook>
</file>

<file path=xl/calcChain.xml><?xml version="1.0" encoding="utf-8"?>
<calcChain xmlns="http://schemas.openxmlformats.org/spreadsheetml/2006/main">
  <c r="F10" i="10" l="1"/>
  <c r="I10" i="10"/>
  <c r="K10" i="10" s="1"/>
  <c r="J10" i="10"/>
  <c r="L10" i="10"/>
  <c r="M10" i="10" s="1"/>
  <c r="N10" i="10"/>
  <c r="O10" i="10" s="1"/>
  <c r="F11" i="10"/>
  <c r="J11" i="10" s="1"/>
  <c r="I11" i="10"/>
  <c r="K11" i="10" s="1"/>
  <c r="F12" i="10"/>
  <c r="J12" i="10" s="1"/>
  <c r="I12" i="10"/>
  <c r="K12" i="10"/>
  <c r="L12" i="10"/>
  <c r="F13" i="10"/>
  <c r="J13" i="10" s="1"/>
  <c r="I13" i="10"/>
  <c r="L13" i="10" s="1"/>
  <c r="K13" i="10"/>
  <c r="F14" i="10"/>
  <c r="I14" i="10"/>
  <c r="J14" i="10"/>
  <c r="K14" i="10"/>
  <c r="L14" i="10"/>
  <c r="M14" i="10" s="1"/>
  <c r="N14" i="10"/>
  <c r="O14" i="10" s="1"/>
  <c r="P14" i="10" s="1"/>
  <c r="F15" i="10"/>
  <c r="I15" i="10"/>
  <c r="K15" i="10" s="1"/>
  <c r="J15" i="10"/>
  <c r="F16" i="10"/>
  <c r="J16" i="10" s="1"/>
  <c r="I16" i="10"/>
  <c r="K16" i="10" s="1"/>
  <c r="F17" i="10"/>
  <c r="J17" i="10" s="1"/>
  <c r="I17" i="10"/>
  <c r="L17" i="10" s="1"/>
  <c r="K17" i="10"/>
  <c r="F18" i="10"/>
  <c r="I18" i="10"/>
  <c r="J18" i="10"/>
  <c r="K18" i="10"/>
  <c r="L18" i="10"/>
  <c r="M18" i="10" s="1"/>
  <c r="N18" i="10"/>
  <c r="O18" i="10" s="1"/>
  <c r="P18" i="10" s="1"/>
  <c r="F19" i="10"/>
  <c r="I19" i="10"/>
  <c r="K19" i="10" s="1"/>
  <c r="J19" i="10"/>
  <c r="F20" i="10"/>
  <c r="J20" i="10" s="1"/>
  <c r="I20" i="10"/>
  <c r="K20" i="10" s="1"/>
  <c r="F21" i="10"/>
  <c r="J21" i="10" s="1"/>
  <c r="I21" i="10"/>
  <c r="N21" i="10" s="1"/>
  <c r="O21" i="10" s="1"/>
  <c r="K21" i="10"/>
  <c r="F22" i="10"/>
  <c r="I22" i="10"/>
  <c r="K22" i="10" s="1"/>
  <c r="J22" i="10"/>
  <c r="L22" i="10"/>
  <c r="M22" i="10" s="1"/>
  <c r="N22" i="10"/>
  <c r="O22" i="10" s="1"/>
  <c r="P22" i="10" s="1"/>
  <c r="F23" i="10"/>
  <c r="J23" i="10" s="1"/>
  <c r="I23" i="10"/>
  <c r="K23" i="10" s="1"/>
  <c r="F24" i="10"/>
  <c r="J24" i="10" s="1"/>
  <c r="I24" i="10"/>
  <c r="K24" i="10"/>
  <c r="F25" i="10"/>
  <c r="J25" i="10" s="1"/>
  <c r="I25" i="10"/>
  <c r="N25" i="10" s="1"/>
  <c r="O25" i="10" s="1"/>
  <c r="K25" i="10"/>
  <c r="F26" i="10"/>
  <c r="I26" i="10"/>
  <c r="K26" i="10" s="1"/>
  <c r="J26" i="10"/>
  <c r="L26" i="10"/>
  <c r="M26" i="10" s="1"/>
  <c r="N26" i="10"/>
  <c r="O26" i="10" s="1"/>
  <c r="P26" i="10" s="1"/>
  <c r="F27" i="10"/>
  <c r="J27" i="10" s="1"/>
  <c r="I27" i="10"/>
  <c r="K27" i="10" s="1"/>
  <c r="F28" i="10"/>
  <c r="J28" i="10" s="1"/>
  <c r="I28" i="10"/>
  <c r="K28" i="10"/>
  <c r="F29" i="10"/>
  <c r="I29" i="10"/>
  <c r="N29" i="10" s="1"/>
  <c r="O29" i="10" s="1"/>
  <c r="J29" i="10"/>
  <c r="K29" i="10"/>
  <c r="F30" i="10"/>
  <c r="I30" i="10"/>
  <c r="K30" i="10" s="1"/>
  <c r="J30" i="10"/>
  <c r="L30" i="10"/>
  <c r="M30" i="10" s="1"/>
  <c r="N30" i="10"/>
  <c r="O30" i="10" s="1"/>
  <c r="F31" i="10"/>
  <c r="J31" i="10" s="1"/>
  <c r="I31" i="10"/>
  <c r="K31" i="10" s="1"/>
  <c r="F32" i="10"/>
  <c r="J32" i="10" s="1"/>
  <c r="I32" i="10"/>
  <c r="K32" i="10"/>
  <c r="L32" i="10"/>
  <c r="M32" i="10" s="1"/>
  <c r="F33" i="10"/>
  <c r="I33" i="10"/>
  <c r="N33" i="10" s="1"/>
  <c r="O33" i="10" s="1"/>
  <c r="J33" i="10"/>
  <c r="K33" i="10"/>
  <c r="P10" i="10" l="1"/>
  <c r="M17" i="10"/>
  <c r="P12" i="10"/>
  <c r="M13" i="10"/>
  <c r="N32" i="10"/>
  <c r="O32" i="10" s="1"/>
  <c r="P32" i="10" s="1"/>
  <c r="P30" i="10"/>
  <c r="L33" i="10"/>
  <c r="N31" i="10"/>
  <c r="O31" i="10" s="1"/>
  <c r="O36" i="10" s="1"/>
  <c r="L29" i="10"/>
  <c r="N27" i="10"/>
  <c r="O27" i="10" s="1"/>
  <c r="L25" i="10"/>
  <c r="N23" i="10"/>
  <c r="O23" i="10" s="1"/>
  <c r="L21" i="10"/>
  <c r="N19" i="10"/>
  <c r="O19" i="10" s="1"/>
  <c r="N15" i="10"/>
  <c r="O15" i="10" s="1"/>
  <c r="M12" i="10"/>
  <c r="N11" i="10"/>
  <c r="O11" i="10" s="1"/>
  <c r="O34" i="10" s="1"/>
  <c r="L28" i="10"/>
  <c r="L24" i="10"/>
  <c r="L16" i="10"/>
  <c r="L31" i="10"/>
  <c r="L27" i="10"/>
  <c r="L23" i="10"/>
  <c r="L19" i="10"/>
  <c r="N17" i="10"/>
  <c r="O17" i="10" s="1"/>
  <c r="P17" i="10" s="1"/>
  <c r="L15" i="10"/>
  <c r="N13" i="10"/>
  <c r="O13" i="10" s="1"/>
  <c r="P13" i="10" s="1"/>
  <c r="L11" i="10"/>
  <c r="L20" i="10"/>
  <c r="N28" i="10"/>
  <c r="O28" i="10" s="1"/>
  <c r="N24" i="10"/>
  <c r="O24" i="10" s="1"/>
  <c r="N20" i="10"/>
  <c r="O20" i="10" s="1"/>
  <c r="N16" i="10"/>
  <c r="O16" i="10" s="1"/>
  <c r="N12" i="10"/>
  <c r="O12" i="10" s="1"/>
  <c r="P33" i="10" l="1"/>
  <c r="M33" i="10"/>
  <c r="P15" i="10"/>
  <c r="M15" i="10"/>
  <c r="P27" i="10"/>
  <c r="M27" i="10"/>
  <c r="P28" i="10"/>
  <c r="M28" i="10"/>
  <c r="M24" i="10"/>
  <c r="P24" i="10"/>
  <c r="P20" i="10"/>
  <c r="M20" i="10"/>
  <c r="P31" i="10"/>
  <c r="M31" i="10"/>
  <c r="M36" i="10" s="1"/>
  <c r="M21" i="10"/>
  <c r="P21" i="10"/>
  <c r="M29" i="10"/>
  <c r="P29" i="10"/>
  <c r="P23" i="10"/>
  <c r="M23" i="10"/>
  <c r="M35" i="10" s="1"/>
  <c r="M38" i="10" s="1"/>
  <c r="P38" i="10" s="1"/>
  <c r="M25" i="10"/>
  <c r="P25" i="10"/>
  <c r="M11" i="10"/>
  <c r="M34" i="10" s="1"/>
  <c r="M37" i="10" s="1"/>
  <c r="P37" i="10" s="1"/>
  <c r="P11" i="10"/>
  <c r="P19" i="10"/>
  <c r="M19" i="10"/>
  <c r="M16" i="10"/>
  <c r="P16" i="10"/>
  <c r="O35" i="10"/>
</calcChain>
</file>

<file path=xl/sharedStrings.xml><?xml version="1.0" encoding="utf-8"?>
<sst xmlns="http://schemas.openxmlformats.org/spreadsheetml/2006/main" count="64" uniqueCount="53">
  <si>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</si>
  <si>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</si>
  <si>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</si>
  <si>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</si>
  <si>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</si>
  <si>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</si>
  <si>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</si>
  <si>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</si>
  <si>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</si>
  <si>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</si>
  <si>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</si>
  <si>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</si>
  <si>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</si>
  <si>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</si>
  <si>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</si>
  <si>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</si>
  <si>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</si>
  <si>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</si>
  <si>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</si>
  <si>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</si>
  <si>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</si>
  <si>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</si>
  <si>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</si>
  <si>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</si>
  <si>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</si>
  <si>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</si>
  <si>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</si>
  <si>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</si>
  <si>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</si>
  <si>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</si>
  <si>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</si>
  <si>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</si>
  <si>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</si>
  <si>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</si>
  <si>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</si>
  <si>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</si>
  <si>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</si>
  <si>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</si>
  <si>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</si>
  <si>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</si>
  <si>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</si>
  <si>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</si>
  <si>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</si>
  <si>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</si>
  <si>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</si>
  <si>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</si>
  <si>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</si>
  <si>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</si>
  <si>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</si>
  <si>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</si>
  <si>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</si>
  <si>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t xml:space="preserve">Bankın adı: 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</si>
  <si>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30/12</t>
    </r>
    <r>
      <rPr>
        <sz val="16"/>
        <rFont val="Arial"/>
        <family val="2"/>
      </rPr>
      <t>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</si>
</sst>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6" formatCode="#,##0.00_ ;[Red]\-#,##0.00\ "/>
    <numFmt numFmtId="167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0" fillId="0" borderId="0" xfId="0" applyProtection="1"/>
    <xf numFmtId="10" fontId="3" fillId="0" borderId="4" xfId="4" applyNumberFormat="1" applyFont="1" applyBorder="1" applyAlignment="1" applyProtection="1">
      <alignment vertical="center"/>
    </xf>
    <xf numFmtId="4" fontId="6" fillId="0" borderId="5" xfId="3" applyNumberFormat="1" applyFont="1" applyBorder="1" applyAlignment="1" applyProtection="1">
      <alignment vertical="center"/>
      <protection locked="0"/>
    </xf>
    <xf numFmtId="4" fontId="6" fillId="0" borderId="6" xfId="3" applyNumberFormat="1" applyFont="1" applyBorder="1" applyAlignment="1" applyProtection="1">
      <alignment horizontal="center" vertical="center"/>
      <protection locked="0"/>
    </xf>
    <xf numFmtId="4" fontId="3" fillId="0" borderId="5" xfId="3" applyNumberFormat="1" applyFont="1" applyBorder="1" applyAlignment="1" applyProtection="1">
      <alignment horizontal="center" vertical="center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4" fontId="6" fillId="0" borderId="9" xfId="3" applyNumberFormat="1" applyFont="1" applyBorder="1" applyAlignment="1" applyProtection="1">
      <alignment horizontal="center" vertical="center"/>
      <protection locked="0"/>
    </xf>
    <xf numFmtId="4" fontId="3" fillId="0" borderId="10" xfId="3" applyNumberFormat="1" applyFont="1" applyBorder="1" applyAlignment="1" applyProtection="1">
      <alignment horizontal="center" vertical="center"/>
      <protection locked="0"/>
    </xf>
    <xf numFmtId="4" fontId="6" fillId="0" borderId="0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4" fontId="11" fillId="2" borderId="4" xfId="3" applyNumberFormat="1" applyFont="1" applyFill="1" applyBorder="1" applyAlignment="1" applyProtection="1">
      <alignment vertical="center"/>
      <protection locked="0"/>
    </xf>
    <xf numFmtId="10" fontId="6" fillId="0" borderId="12" xfId="3" applyNumberFormat="1" applyFont="1" applyBorder="1" applyProtection="1"/>
    <xf numFmtId="4" fontId="3" fillId="0" borderId="12" xfId="3" applyNumberFormat="1" applyFont="1" applyBorder="1" applyAlignment="1" applyProtection="1">
      <alignment horizontal="center"/>
    </xf>
    <xf numFmtId="4" fontId="3" fillId="0" borderId="13" xfId="3" applyNumberFormat="1" applyFont="1" applyBorder="1" applyAlignment="1" applyProtection="1">
      <alignment horizontal="center"/>
    </xf>
    <xf numFmtId="4" fontId="3" fillId="0" borderId="14" xfId="3" applyNumberFormat="1" applyFont="1" applyBorder="1" applyAlignment="1" applyProtection="1">
      <alignment horizontal="center"/>
    </xf>
    <xf numFmtId="4" fontId="3" fillId="0" borderId="15" xfId="3" applyNumberFormat="1" applyFont="1" applyBorder="1" applyAlignment="1" applyProtection="1">
      <alignment horizontal="center"/>
    </xf>
    <xf numFmtId="4" fontId="3" fillId="0" borderId="17" xfId="3" applyNumberFormat="1" applyFont="1" applyBorder="1" applyAlignment="1" applyProtection="1">
      <alignment horizontal="center" vertical="center"/>
    </xf>
    <xf numFmtId="4" fontId="3" fillId="0" borderId="18" xfId="3" applyNumberFormat="1" applyFont="1" applyBorder="1" applyAlignment="1" applyProtection="1">
      <alignment horizontal="center"/>
    </xf>
    <xf numFmtId="4" fontId="3" fillId="0" borderId="19" xfId="3" applyNumberFormat="1" applyFont="1" applyBorder="1" applyAlignment="1" applyProtection="1">
      <alignment horizontal="center"/>
    </xf>
    <xf numFmtId="10" fontId="6" fillId="0" borderId="23" xfId="3" applyNumberFormat="1" applyFont="1" applyBorder="1" applyProtection="1"/>
    <xf numFmtId="4" fontId="3" fillId="0" borderId="24" xfId="3" applyNumberFormat="1" applyFont="1" applyBorder="1" applyAlignment="1" applyProtection="1">
      <alignment horizontal="center"/>
    </xf>
    <xf numFmtId="4" fontId="3" fillId="0" borderId="2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10" fontId="3" fillId="0" borderId="30" xfId="4" applyNumberFormat="1" applyFont="1" applyFill="1" applyBorder="1" applyProtection="1"/>
    <xf numFmtId="166" fontId="3" fillId="0" borderId="31" xfId="3" applyNumberFormat="1" applyFont="1" applyFill="1" applyBorder="1" applyProtection="1"/>
    <xf numFmtId="166" fontId="3" fillId="0" borderId="32" xfId="3" applyNumberFormat="1" applyFont="1" applyFill="1" applyBorder="1" applyProtection="1"/>
    <xf numFmtId="166" fontId="3" fillId="0" borderId="18" xfId="3" applyNumberFormat="1" applyFont="1" applyFill="1" applyBorder="1" applyProtection="1"/>
    <xf numFmtId="166" fontId="3" fillId="0" borderId="33" xfId="3" applyNumberFormat="1" applyFont="1" applyFill="1" applyBorder="1" applyProtection="1"/>
    <xf numFmtId="4" fontId="3" fillId="0" borderId="34" xfId="3" applyNumberFormat="1" applyFont="1" applyFill="1" applyBorder="1" applyProtection="1"/>
    <xf numFmtId="4" fontId="3" fillId="0" borderId="18" xfId="3" applyNumberFormat="1" applyFont="1" applyFill="1" applyBorder="1" applyProtection="1"/>
    <xf numFmtId="4" fontId="3" fillId="0" borderId="35" xfId="3" applyNumberFormat="1" applyFont="1" applyFill="1" applyBorder="1" applyProtection="1"/>
    <xf numFmtId="4" fontId="3" fillId="0" borderId="0" xfId="3" applyNumberFormat="1" applyFont="1" applyFill="1" applyBorder="1" applyProtection="1">
      <protection locked="0"/>
    </xf>
    <xf numFmtId="4" fontId="3" fillId="0" borderId="36" xfId="3" applyNumberFormat="1" applyFont="1" applyBorder="1" applyProtection="1"/>
    <xf numFmtId="4" fontId="3" fillId="0" borderId="37" xfId="3" applyNumberFormat="1" applyFont="1" applyBorder="1" applyProtection="1">
      <protection locked="0"/>
    </xf>
    <xf numFmtId="4" fontId="3" fillId="0" borderId="38" xfId="3" applyNumberFormat="1" applyFont="1" applyBorder="1" applyProtection="1">
      <protection locked="0"/>
    </xf>
    <xf numFmtId="167" fontId="6" fillId="0" borderId="39" xfId="3" applyNumberFormat="1" applyFont="1" applyBorder="1" applyProtection="1">
      <protection locked="0"/>
    </xf>
    <xf numFmtId="4" fontId="7" fillId="0" borderId="8" xfId="3" applyNumberFormat="1" applyFont="1" applyBorder="1" applyAlignment="1" applyProtection="1">
      <alignment horizontal="center" vertical="center"/>
    </xf>
    <xf numFmtId="10" fontId="3" fillId="0" borderId="40" xfId="4" applyNumberFormat="1" applyFont="1" applyFill="1" applyBorder="1" applyProtection="1"/>
    <xf numFmtId="166" fontId="3" fillId="0" borderId="0" xfId="3" applyNumberFormat="1" applyFont="1" applyFill="1" applyBorder="1" applyProtection="1"/>
    <xf numFmtId="166" fontId="3" fillId="0" borderId="41" xfId="3" applyNumberFormat="1" applyFont="1" applyFill="1" applyBorder="1" applyProtection="1"/>
    <xf numFmtId="166" fontId="3" fillId="0" borderId="19" xfId="3" applyNumberFormat="1" applyFont="1" applyFill="1" applyBorder="1" applyProtection="1"/>
    <xf numFmtId="4" fontId="3" fillId="0" borderId="0" xfId="3" applyNumberFormat="1" applyFont="1" applyFill="1" applyBorder="1" applyProtection="1"/>
    <xf numFmtId="4" fontId="3" fillId="0" borderId="42" xfId="3" applyNumberFormat="1" applyFont="1" applyFill="1" applyBorder="1" applyProtection="1"/>
    <xf numFmtId="4" fontId="3" fillId="0" borderId="43" xfId="3" applyNumberFormat="1" applyFont="1" applyBorder="1" applyProtection="1">
      <protection locked="0"/>
    </xf>
    <xf numFmtId="4" fontId="3" fillId="0" borderId="26" xfId="3" applyNumberFormat="1" applyFont="1" applyBorder="1" applyProtection="1">
      <protection locked="0"/>
    </xf>
    <xf numFmtId="167" fontId="6" fillId="0" borderId="44" xfId="3" applyNumberFormat="1" applyFont="1" applyBorder="1" applyProtection="1">
      <protection locked="0"/>
    </xf>
    <xf numFmtId="4" fontId="7" fillId="0" borderId="42" xfId="3" applyNumberFormat="1" applyFont="1" applyBorder="1" applyAlignment="1" applyProtection="1">
      <alignment horizontal="center" vertical="center"/>
    </xf>
    <xf numFmtId="166" fontId="3" fillId="0" borderId="26" xfId="3" applyNumberFormat="1" applyFont="1" applyFill="1" applyBorder="1" applyProtection="1"/>
    <xf numFmtId="4" fontId="3" fillId="0" borderId="23" xfId="3" applyNumberFormat="1" applyFont="1" applyFill="1" applyBorder="1" applyProtection="1"/>
    <xf numFmtId="4" fontId="3" fillId="0" borderId="45" xfId="3" applyNumberFormat="1" applyFont="1" applyBorder="1" applyProtection="1">
      <protection locked="0"/>
    </xf>
    <xf numFmtId="4" fontId="3" fillId="0" borderId="46" xfId="3" applyNumberFormat="1" applyFont="1" applyBorder="1" applyProtection="1">
      <protection locked="0"/>
    </xf>
    <xf numFmtId="167" fontId="6" fillId="0" borderId="47" xfId="3" applyNumberFormat="1" applyFont="1" applyBorder="1" applyProtection="1">
      <protection locked="0"/>
    </xf>
    <xf numFmtId="10" fontId="3" fillId="0" borderId="48" xfId="4" applyNumberFormat="1" applyFont="1" applyFill="1" applyBorder="1" applyProtection="1"/>
    <xf numFmtId="166" fontId="3" fillId="0" borderId="6" xfId="3" applyNumberFormat="1" applyFont="1" applyFill="1" applyBorder="1" applyProtection="1"/>
    <xf numFmtId="166" fontId="3" fillId="0" borderId="49" xfId="3" applyNumberFormat="1" applyFont="1" applyFill="1" applyBorder="1" applyProtection="1"/>
    <xf numFmtId="166" fontId="3" fillId="0" borderId="8" xfId="3" applyNumberFormat="1" applyFont="1" applyFill="1" applyBorder="1" applyProtection="1"/>
    <xf numFmtId="4" fontId="3" fillId="0" borderId="6" xfId="3" applyNumberFormat="1" applyFont="1" applyFill="1" applyBorder="1" applyProtection="1"/>
    <xf numFmtId="4" fontId="3" fillId="0" borderId="38" xfId="3" applyNumberFormat="1" applyFont="1" applyFill="1" applyBorder="1" applyProtection="1"/>
    <xf numFmtId="4" fontId="3" fillId="0" borderId="8" xfId="3" applyNumberFormat="1" applyFont="1" applyFill="1" applyBorder="1" applyProtection="1"/>
    <xf numFmtId="4" fontId="3" fillId="0" borderId="50" xfId="3" applyNumberFormat="1" applyFont="1" applyFill="1" applyBorder="1" applyProtection="1">
      <protection locked="0"/>
    </xf>
    <xf numFmtId="4" fontId="3" fillId="0" borderId="38" xfId="3" applyNumberFormat="1" applyFont="1" applyFill="1" applyBorder="1" applyProtection="1">
      <protection locked="0"/>
    </xf>
    <xf numFmtId="4" fontId="3" fillId="0" borderId="49" xfId="3" applyNumberFormat="1" applyFont="1" applyBorder="1" applyProtection="1">
      <protection locked="0"/>
    </xf>
    <xf numFmtId="167" fontId="6" fillId="0" borderId="51" xfId="3" applyNumberFormat="1" applyFont="1" applyBorder="1" applyProtection="1">
      <protection locked="0"/>
    </xf>
    <xf numFmtId="4" fontId="7" fillId="0" borderId="52" xfId="3" applyNumberFormat="1" applyFont="1" applyBorder="1" applyAlignment="1" applyProtection="1">
      <alignment horizontal="center" vertical="center"/>
    </xf>
    <xf numFmtId="166" fontId="3" fillId="0" borderId="20" xfId="3" applyNumberFormat="1" applyFont="1" applyFill="1" applyBorder="1" applyProtection="1"/>
    <xf numFmtId="4" fontId="3" fillId="0" borderId="17" xfId="3" applyNumberFormat="1" applyFont="1" applyFill="1" applyBorder="1" applyProtection="1"/>
    <xf numFmtId="4" fontId="3" fillId="0" borderId="20" xfId="3" applyNumberFormat="1" applyFont="1" applyFill="1" applyBorder="1" applyProtection="1"/>
    <xf numFmtId="4" fontId="3" fillId="0" borderId="53" xfId="3" applyNumberFormat="1" applyFont="1" applyFill="1" applyBorder="1" applyProtection="1">
      <protection locked="0"/>
    </xf>
    <xf numFmtId="4" fontId="3" fillId="0" borderId="26" xfId="3" applyNumberFormat="1" applyFont="1" applyFill="1" applyBorder="1" applyProtection="1">
      <protection locked="0"/>
    </xf>
    <xf numFmtId="4" fontId="3" fillId="0" borderId="32" xfId="3" applyNumberFormat="1" applyFont="1" applyBorder="1" applyProtection="1">
      <protection locked="0"/>
    </xf>
    <xf numFmtId="167" fontId="6" fillId="0" borderId="42" xfId="3" applyNumberFormat="1" applyFont="1" applyBorder="1" applyProtection="1">
      <protection locked="0"/>
    </xf>
    <xf numFmtId="4" fontId="7" fillId="0" borderId="44" xfId="3" applyNumberFormat="1" applyFont="1" applyBorder="1" applyAlignment="1" applyProtection="1">
      <alignment horizontal="center" vertical="center"/>
    </xf>
    <xf numFmtId="167" fontId="6" fillId="0" borderId="20" xfId="3" applyNumberFormat="1" applyFont="1" applyBorder="1" applyProtection="1">
      <protection locked="0"/>
    </xf>
    <xf numFmtId="4" fontId="7" fillId="0" borderId="54" xfId="3" applyNumberFormat="1" applyFont="1" applyBorder="1" applyAlignment="1" applyProtection="1">
      <alignment horizontal="center" vertical="center"/>
    </xf>
    <xf numFmtId="4" fontId="3" fillId="0" borderId="18" xfId="3" applyNumberFormat="1" applyFont="1" applyFill="1" applyBorder="1" applyProtection="1">
      <protection locked="0"/>
    </xf>
    <xf numFmtId="4" fontId="3" fillId="0" borderId="19" xfId="3" applyNumberFormat="1" applyFont="1" applyFill="1" applyBorder="1" applyProtection="1">
      <protection locked="0"/>
    </xf>
    <xf numFmtId="4" fontId="3" fillId="0" borderId="19" xfId="3" applyNumberFormat="1" applyFont="1" applyBorder="1" applyProtection="1">
      <protection locked="0"/>
    </xf>
    <xf numFmtId="4" fontId="3" fillId="0" borderId="55" xfId="3" applyNumberFormat="1" applyFont="1" applyFill="1" applyBorder="1" applyProtection="1">
      <protection locked="0"/>
    </xf>
    <xf numFmtId="4" fontId="7" fillId="0" borderId="56" xfId="3" applyNumberFormat="1" applyFont="1" applyBorder="1" applyAlignment="1" applyProtection="1">
      <alignment horizontal="center" vertical="center"/>
    </xf>
    <xf numFmtId="166" fontId="3" fillId="0" borderId="35" xfId="3" applyNumberFormat="1" applyFont="1" applyFill="1" applyBorder="1" applyProtection="1"/>
    <xf numFmtId="4" fontId="3" fillId="0" borderId="57" xfId="3" applyNumberFormat="1" applyFont="1" applyFill="1" applyBorder="1" applyProtection="1"/>
    <xf numFmtId="4" fontId="3" fillId="0" borderId="53" xfId="3" applyNumberFormat="1" applyFont="1" applyFill="1" applyBorder="1" applyProtection="1"/>
    <xf numFmtId="4" fontId="3" fillId="0" borderId="32" xfId="3" applyNumberFormat="1" applyFont="1" applyFill="1" applyBorder="1" applyProtection="1">
      <protection locked="0"/>
    </xf>
    <xf numFmtId="166" fontId="3" fillId="0" borderId="58" xfId="3" applyNumberFormat="1" applyFont="1" applyFill="1" applyBorder="1" applyProtection="1"/>
    <xf numFmtId="166" fontId="3" fillId="0" borderId="59" xfId="3" applyNumberFormat="1" applyFont="1" applyFill="1" applyBorder="1" applyProtection="1"/>
    <xf numFmtId="4" fontId="3" fillId="0" borderId="29" xfId="3" applyNumberFormat="1" applyFont="1" applyFill="1" applyBorder="1" applyProtection="1"/>
    <xf numFmtId="4" fontId="3" fillId="0" borderId="60" xfId="3" applyNumberFormat="1" applyFont="1" applyFill="1" applyBorder="1" applyProtection="1"/>
    <xf numFmtId="4" fontId="3" fillId="0" borderId="45" xfId="3" applyNumberFormat="1" applyFont="1" applyFill="1" applyBorder="1" applyProtection="1">
      <protection locked="0"/>
    </xf>
    <xf numFmtId="4" fontId="3" fillId="0" borderId="46" xfId="3" applyNumberFormat="1" applyFont="1" applyFill="1" applyBorder="1" applyProtection="1">
      <protection locked="0"/>
    </xf>
    <xf numFmtId="4" fontId="7" fillId="0" borderId="61" xfId="3" applyNumberFormat="1" applyFont="1" applyBorder="1" applyAlignment="1" applyProtection="1">
      <alignment horizontal="center" vertical="center"/>
    </xf>
    <xf numFmtId="4" fontId="3" fillId="0" borderId="49" xfId="3" applyNumberFormat="1" applyFont="1" applyFill="1" applyBorder="1" applyProtection="1">
      <protection locked="0"/>
    </xf>
    <xf numFmtId="4" fontId="3" fillId="0" borderId="8" xfId="3" applyNumberFormat="1" applyFont="1" applyBorder="1" applyProtection="1"/>
    <xf numFmtId="4" fontId="3" fillId="0" borderId="6" xfId="3" applyNumberFormat="1" applyFont="1" applyBorder="1" applyProtection="1">
      <protection locked="0"/>
    </xf>
    <xf numFmtId="4" fontId="3" fillId="0" borderId="7" xfId="3" applyNumberFormat="1" applyFont="1" applyBorder="1" applyProtection="1">
      <protection locked="0"/>
    </xf>
    <xf numFmtId="4" fontId="7" fillId="0" borderId="39" xfId="3" applyNumberFormat="1" applyFont="1" applyBorder="1" applyAlignment="1" applyProtection="1">
      <alignment horizontal="center" vertical="center"/>
    </xf>
    <xf numFmtId="4" fontId="3" fillId="0" borderId="42" xfId="3" applyNumberFormat="1" applyFont="1" applyBorder="1" applyProtection="1"/>
    <xf numFmtId="4" fontId="3" fillId="0" borderId="0" xfId="3" applyNumberFormat="1" applyFont="1" applyBorder="1" applyProtection="1">
      <protection locked="0"/>
    </xf>
    <xf numFmtId="4" fontId="3" fillId="0" borderId="22" xfId="3" applyNumberFormat="1" applyFont="1" applyBorder="1" applyProtection="1">
      <protection locked="0"/>
    </xf>
    <xf numFmtId="167" fontId="6" fillId="0" borderId="35" xfId="3" applyNumberFormat="1" applyFont="1" applyBorder="1" applyProtection="1">
      <protection locked="0"/>
    </xf>
    <xf numFmtId="166" fontId="3" fillId="0" borderId="62" xfId="3" applyNumberFormat="1" applyFont="1" applyFill="1" applyBorder="1" applyProtection="1"/>
    <xf numFmtId="166" fontId="3" fillId="0" borderId="43" xfId="3" applyNumberFormat="1" applyFont="1" applyFill="1" applyBorder="1" applyProtection="1"/>
    <xf numFmtId="4" fontId="3" fillId="0" borderId="62" xfId="3" applyNumberFormat="1" applyFont="1" applyFill="1" applyBorder="1" applyProtection="1"/>
    <xf numFmtId="4" fontId="3" fillId="0" borderId="19" xfId="3" applyNumberFormat="1" applyFont="1" applyFill="1" applyBorder="1" applyProtection="1"/>
    <xf numFmtId="4" fontId="3" fillId="0" borderId="43" xfId="3" applyNumberFormat="1" applyFont="1" applyFill="1" applyBorder="1" applyProtection="1">
      <protection locked="0"/>
    </xf>
    <xf numFmtId="4" fontId="3" fillId="0" borderId="63" xfId="3" applyNumberFormat="1" applyFont="1" applyFill="1" applyBorder="1" applyProtection="1"/>
    <xf numFmtId="4" fontId="3" fillId="0" borderId="41" xfId="3" applyNumberFormat="1" applyFont="1" applyFill="1" applyBorder="1" applyProtection="1">
      <protection locked="0"/>
    </xf>
    <xf numFmtId="4" fontId="3" fillId="0" borderId="63" xfId="3" applyNumberFormat="1" applyFont="1" applyFill="1" applyBorder="1" applyProtection="1">
      <protection locked="0"/>
    </xf>
    <xf numFmtId="10" fontId="3" fillId="0" borderId="64" xfId="4" applyNumberFormat="1" applyFont="1" applyFill="1" applyBorder="1" applyProtection="1"/>
    <xf numFmtId="4" fontId="3" fillId="0" borderId="65" xfId="3" applyNumberFormat="1" applyFont="1" applyFill="1" applyBorder="1" applyProtection="1">
      <protection locked="0"/>
    </xf>
    <xf numFmtId="4" fontId="3" fillId="0" borderId="60" xfId="3" applyNumberFormat="1" applyFont="1" applyFill="1" applyBorder="1" applyProtection="1">
      <protection locked="0"/>
    </xf>
    <xf numFmtId="4" fontId="3" fillId="0" borderId="23" xfId="3" applyNumberFormat="1" applyFont="1" applyBorder="1" applyProtection="1"/>
    <xf numFmtId="4" fontId="3" fillId="0" borderId="29" xfId="3" applyNumberFormat="1" applyFont="1" applyBorder="1" applyProtection="1">
      <protection locked="0"/>
    </xf>
    <xf numFmtId="4" fontId="3" fillId="0" borderId="59" xfId="3" applyNumberFormat="1" applyFont="1" applyBorder="1" applyProtection="1">
      <protection locked="0"/>
    </xf>
    <xf numFmtId="4" fontId="7" fillId="0" borderId="47" xfId="3" applyNumberFormat="1" applyFont="1" applyBorder="1" applyAlignment="1" applyProtection="1">
      <alignment horizontal="center" vertical="center"/>
    </xf>
    <xf numFmtId="4" fontId="13" fillId="0" borderId="54" xfId="3" applyNumberFormat="1" applyFont="1" applyBorder="1" applyAlignment="1" applyProtection="1">
      <alignment horizontal="center" vertical="center" wrapText="1"/>
    </xf>
    <xf numFmtId="4" fontId="7" fillId="0" borderId="38" xfId="3" applyNumberFormat="1" applyFont="1" applyBorder="1" applyAlignment="1" applyProtection="1">
      <alignment horizontal="center" vertical="center"/>
    </xf>
    <xf numFmtId="4" fontId="7" fillId="0" borderId="42" xfId="3" applyNumberFormat="1" applyFont="1" applyBorder="1" applyAlignment="1" applyProtection="1">
      <alignment horizontal="center" vertical="center" wrapText="1"/>
    </xf>
    <xf numFmtId="4" fontId="7" fillId="0" borderId="63" xfId="3" applyNumberFormat="1" applyFont="1" applyBorder="1" applyAlignment="1" applyProtection="1">
      <alignment horizontal="center" vertical="center" wrapText="1"/>
    </xf>
    <xf numFmtId="4" fontId="7" fillId="0" borderId="41" xfId="3" applyNumberFormat="1" applyFont="1" applyBorder="1" applyAlignment="1" applyProtection="1">
      <alignment horizontal="center" vertical="center"/>
    </xf>
    <xf numFmtId="4" fontId="7" fillId="0" borderId="63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7" fillId="0" borderId="3" xfId="3" applyNumberFormat="1" applyFont="1" applyBorder="1" applyAlignment="1" applyProtection="1">
      <alignment horizontal="center" vertical="center"/>
    </xf>
    <xf numFmtId="4" fontId="7" fillId="0" borderId="1" xfId="3" applyNumberFormat="1" applyFont="1" applyBorder="1" applyAlignment="1" applyProtection="1">
      <alignment horizontal="center" vertical="center"/>
    </xf>
    <xf numFmtId="4" fontId="14" fillId="0" borderId="61" xfId="3" applyNumberFormat="1" applyFont="1" applyBorder="1" applyAlignment="1" applyProtection="1">
      <alignment horizontal="center" vertical="center" wrapText="1"/>
    </xf>
    <xf numFmtId="4" fontId="14" fillId="0" borderId="66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  <xf numFmtId="4" fontId="3" fillId="0" borderId="3" xfId="3" applyNumberFormat="1" applyFont="1" applyBorder="1" applyAlignment="1" applyProtection="1">
      <alignment horizontal="left" vertical="center"/>
    </xf>
    <xf numFmtId="4" fontId="3" fillId="0" borderId="2" xfId="3" applyNumberFormat="1" applyFont="1" applyBorder="1" applyAlignment="1" applyProtection="1">
      <alignment horizontal="left" vertical="center"/>
    </xf>
    <xf numFmtId="4" fontId="7" fillId="0" borderId="7" xfId="3" applyNumberFormat="1" applyFont="1" applyBorder="1" applyAlignment="1" applyProtection="1">
      <alignment horizontal="center" vertical="center"/>
    </xf>
    <xf numFmtId="4" fontId="7" fillId="0" borderId="8" xfId="3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12" fillId="0" borderId="22" xfId="3" applyNumberFormat="1" applyFont="1" applyBorder="1" applyAlignment="1" applyProtection="1">
      <alignment horizontal="center" vertical="center"/>
    </xf>
    <xf numFmtId="4" fontId="12" fillId="0" borderId="29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3" fillId="0" borderId="28" xfId="3" applyNumberFormat="1" applyFont="1" applyBorder="1" applyAlignment="1" applyProtection="1">
      <alignment horizontal="center"/>
    </xf>
    <xf numFmtId="4" fontId="3" fillId="0" borderId="27" xfId="3" applyNumberFormat="1" applyFont="1" applyBorder="1" applyAlignment="1" applyProtection="1">
      <alignment horizontal="center"/>
    </xf>
    <xf numFmtId="4" fontId="3" fillId="0" borderId="21" xfId="3" applyNumberFormat="1" applyFont="1" applyBorder="1" applyAlignment="1" applyProtection="1">
      <alignment horizontal="center"/>
    </xf>
    <xf numFmtId="4" fontId="3" fillId="0" borderId="20" xfId="3" applyNumberFormat="1" applyFont="1" applyBorder="1" applyAlignment="1" applyProtection="1">
      <alignment horizontal="center"/>
    </xf>
    <xf numFmtId="4" fontId="3" fillId="0" borderId="16" xfId="3" applyNumberFormat="1" applyFont="1" applyBorder="1" applyAlignment="1" applyProtection="1">
      <alignment horizontal="center"/>
    </xf>
    <xf numFmtId="4" fontId="3" fillId="0" borderId="12" xfId="3" applyNumberFormat="1" applyFont="1" applyBorder="1" applyAlignment="1" applyProtection="1">
      <alignment horizontal="center"/>
    </xf>
    <xf numFmtId="4" fontId="16" fillId="3" borderId="5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3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4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3" applyNumberFormat="1" applyFont="1" applyBorder="1" applyAlignment="1" applyProtection="1">
      <alignment horizontal="left" vertical="center"/>
      <protection locked="0"/>
    </xf>
    <xf numFmtId="4" fontId="12" fillId="0" borderId="29" xfId="3" applyNumberFormat="1" applyFont="1" applyBorder="1" applyAlignment="1" applyProtection="1">
      <alignment horizontal="left" vertical="center"/>
      <protection locked="0"/>
    </xf>
    <xf numFmtId="4" fontId="12" fillId="0" borderId="23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9" xfId="3" applyNumberFormat="1" applyFont="1" applyBorder="1" applyAlignment="1" applyProtection="1">
      <alignment horizontal="center" vertical="center" wrapText="1"/>
    </xf>
    <xf numFmtId="4" fontId="14" fillId="0" borderId="22" xfId="3" applyNumberFormat="1" applyFont="1" applyBorder="1" applyAlignment="1" applyProtection="1">
      <alignment horizontal="center" vertical="center" wrapText="1"/>
    </xf>
    <xf numFmtId="4" fontId="14" fillId="0" borderId="54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/>
    </xf>
    <xf numFmtId="4" fontId="14" fillId="0" borderId="23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 wrapText="1"/>
    </xf>
    <xf numFmtId="4" fontId="14" fillId="0" borderId="23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9" xfId="3" applyNumberFormat="1" applyFont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Percent" xfId="4" builtinId="5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B1" zoomScale="70" zoomScaleNormal="70" zoomScaleSheetLayoutView="70" workbookViewId="0">
      <selection activeCell="B2" sqref="B2:P4"/>
    </sheetView>
  </sheetViews>
  <sheetFormatPr defaultRowHeight="15.75" x14ac:dyDescent="0.3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6.5" thickBot="1" x14ac:dyDescent="0.35"/>
    <row r="2" spans="2:16" s="2" customFormat="1" ht="15" x14ac:dyDescent="0.25">
      <c r="B2" s="150" t="s">
        <v>52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2:16" s="2" customFormat="1" ht="15" x14ac:dyDescent="0.25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2:16" s="2" customFormat="1" ht="42" customHeight="1" thickBot="1" x14ac:dyDescent="0.3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2:16" s="2" customFormat="1" ht="15" x14ac:dyDescent="0.25">
      <c r="B5" s="159" t="s">
        <v>51</v>
      </c>
      <c r="C5" s="160"/>
      <c r="D5" s="160"/>
      <c r="E5" s="160"/>
      <c r="F5" s="161"/>
      <c r="G5" s="159" t="s">
        <v>50</v>
      </c>
      <c r="H5" s="160"/>
      <c r="I5" s="160"/>
      <c r="J5" s="160"/>
      <c r="K5" s="161"/>
      <c r="L5" s="160" t="s">
        <v>49</v>
      </c>
      <c r="M5" s="160"/>
      <c r="N5" s="160"/>
      <c r="O5" s="160"/>
      <c r="P5" s="161"/>
    </row>
    <row r="6" spans="2:16" s="2" customFormat="1" thickBot="1" x14ac:dyDescent="0.3">
      <c r="B6" s="162"/>
      <c r="C6" s="163"/>
      <c r="D6" s="163"/>
      <c r="E6" s="163"/>
      <c r="F6" s="164"/>
      <c r="G6" s="162"/>
      <c r="H6" s="163"/>
      <c r="I6" s="163"/>
      <c r="J6" s="163"/>
      <c r="K6" s="164"/>
      <c r="L6" s="163"/>
      <c r="M6" s="163"/>
      <c r="N6" s="163"/>
      <c r="O6" s="163"/>
      <c r="P6" s="164"/>
    </row>
    <row r="7" spans="2:16" s="2" customFormat="1" ht="21.75" customHeight="1" thickBot="1" x14ac:dyDescent="0.3">
      <c r="B7" s="165" t="s">
        <v>36</v>
      </c>
      <c r="C7" s="130" t="s">
        <v>48</v>
      </c>
      <c r="D7" s="165" t="s">
        <v>47</v>
      </c>
      <c r="E7" s="168"/>
      <c r="F7" s="169"/>
      <c r="G7" s="173" t="s">
        <v>46</v>
      </c>
      <c r="H7" s="168"/>
      <c r="I7" s="168"/>
      <c r="J7" s="165" t="s">
        <v>45</v>
      </c>
      <c r="K7" s="174"/>
      <c r="L7" s="177" t="s">
        <v>44</v>
      </c>
      <c r="M7" s="168"/>
      <c r="N7" s="168"/>
      <c r="O7" s="169"/>
      <c r="P7" s="130" t="s">
        <v>43</v>
      </c>
    </row>
    <row r="8" spans="2:16" s="125" customFormat="1" ht="29.25" customHeight="1" thickBot="1" x14ac:dyDescent="0.3">
      <c r="B8" s="166"/>
      <c r="C8" s="167"/>
      <c r="D8" s="170"/>
      <c r="E8" s="171"/>
      <c r="F8" s="172"/>
      <c r="G8" s="171"/>
      <c r="H8" s="171"/>
      <c r="I8" s="171"/>
      <c r="J8" s="175"/>
      <c r="K8" s="176"/>
      <c r="L8" s="132" t="s">
        <v>42</v>
      </c>
      <c r="M8" s="133"/>
      <c r="N8" s="132" t="s">
        <v>41</v>
      </c>
      <c r="O8" s="133"/>
      <c r="P8" s="131"/>
    </row>
    <row r="9" spans="2:16" s="2" customFormat="1" ht="53.25" customHeight="1" thickBot="1" x14ac:dyDescent="0.3">
      <c r="B9" s="166"/>
      <c r="C9" s="167"/>
      <c r="D9" s="124" t="s">
        <v>40</v>
      </c>
      <c r="E9" s="123" t="s">
        <v>39</v>
      </c>
      <c r="F9" s="51" t="s">
        <v>0</v>
      </c>
      <c r="G9" s="124" t="s">
        <v>40</v>
      </c>
      <c r="H9" s="123" t="s">
        <v>39</v>
      </c>
      <c r="I9" s="51" t="s">
        <v>0</v>
      </c>
      <c r="J9" s="122" t="s">
        <v>38</v>
      </c>
      <c r="K9" s="121" t="s">
        <v>37</v>
      </c>
      <c r="L9" s="120" t="s">
        <v>36</v>
      </c>
      <c r="M9" s="41" t="s">
        <v>2</v>
      </c>
      <c r="N9" s="120" t="s">
        <v>36</v>
      </c>
      <c r="O9" s="41" t="s">
        <v>2</v>
      </c>
      <c r="P9" s="119"/>
    </row>
    <row r="10" spans="2:16" s="2" customFormat="1" ht="15" x14ac:dyDescent="0.25">
      <c r="B10" s="118" t="s">
        <v>35</v>
      </c>
      <c r="C10" s="56">
        <v>1.7</v>
      </c>
      <c r="D10" s="117">
        <v>12979882.742705852</v>
      </c>
      <c r="E10" s="116">
        <v>8116314.5099999998</v>
      </c>
      <c r="F10" s="115">
        <f t="shared" ref="F10:F33" si="0">D10+E10</f>
        <v>21096197.25270585</v>
      </c>
      <c r="G10" s="114">
        <v>16074041.140000001</v>
      </c>
      <c r="H10" s="113">
        <v>3902176.2820000001</v>
      </c>
      <c r="I10" s="53">
        <f t="shared" ref="I10:I33" si="1">G10+H10</f>
        <v>19976217.422000002</v>
      </c>
      <c r="J10" s="91">
        <f t="shared" ref="J10:J33" si="2">F10*C10</f>
        <v>35863535.329599947</v>
      </c>
      <c r="K10" s="90">
        <f t="shared" ref="K10:K33" si="3">I10*C10</f>
        <v>33959569.617400005</v>
      </c>
      <c r="L10" s="89">
        <f t="shared" ref="L10:L33" si="4">IF((F10-I10)&gt;0, (F10-I10), 0)</f>
        <v>1119979.8307058476</v>
      </c>
      <c r="M10" s="88">
        <f t="shared" ref="M10:M33" si="5">L10*C10</f>
        <v>1903965.7121999408</v>
      </c>
      <c r="N10" s="44">
        <f t="shared" ref="N10:N33" si="6">IF((F10-I10)&lt;0, (F10-I10), 0)</f>
        <v>0</v>
      </c>
      <c r="O10" s="43">
        <f t="shared" ref="O10:O33" si="7">N10*C10</f>
        <v>0</v>
      </c>
      <c r="P10" s="112">
        <f t="shared" ref="P10:P33" si="8">IF(L10&gt;0,M10/$E$37,O10/$E$37)</f>
        <v>3.2815227345547558E-2</v>
      </c>
    </row>
    <row r="11" spans="2:16" s="2" customFormat="1" ht="15" x14ac:dyDescent="0.25">
      <c r="B11" s="76" t="s">
        <v>34</v>
      </c>
      <c r="C11" s="50">
        <v>1.9035</v>
      </c>
      <c r="D11" s="102">
        <v>682732.24141055951</v>
      </c>
      <c r="E11" s="101">
        <v>0</v>
      </c>
      <c r="F11" s="100">
        <f t="shared" si="0"/>
        <v>682732.24141055951</v>
      </c>
      <c r="G11" s="80">
        <v>691508.29</v>
      </c>
      <c r="H11" s="108">
        <v>0</v>
      </c>
      <c r="I11" s="71">
        <f t="shared" si="1"/>
        <v>691508.29</v>
      </c>
      <c r="J11" s="107">
        <f t="shared" si="2"/>
        <v>1299580.821525</v>
      </c>
      <c r="K11" s="106">
        <f t="shared" si="3"/>
        <v>1316286.0300150001</v>
      </c>
      <c r="L11" s="45">
        <f t="shared" si="4"/>
        <v>0</v>
      </c>
      <c r="M11" s="69">
        <f t="shared" si="5"/>
        <v>0</v>
      </c>
      <c r="N11" s="44">
        <f t="shared" si="6"/>
        <v>-8776.0485894405283</v>
      </c>
      <c r="O11" s="104">
        <f t="shared" si="7"/>
        <v>-16705.208490000045</v>
      </c>
      <c r="P11" s="57">
        <f t="shared" si="8"/>
        <v>-2.8791758745524938E-4</v>
      </c>
    </row>
    <row r="12" spans="2:16" s="2" customFormat="1" ht="15" x14ac:dyDescent="0.25">
      <c r="B12" s="76" t="s">
        <v>33</v>
      </c>
      <c r="C12" s="50">
        <v>2.2284000000000002</v>
      </c>
      <c r="D12" s="102">
        <v>6202028.4277203381</v>
      </c>
      <c r="E12" s="101">
        <v>0</v>
      </c>
      <c r="F12" s="100">
        <f t="shared" si="0"/>
        <v>6202028.4277203381</v>
      </c>
      <c r="G12" s="111">
        <v>20098.43</v>
      </c>
      <c r="H12" s="110">
        <v>6000000</v>
      </c>
      <c r="I12" s="47">
        <f t="shared" si="1"/>
        <v>6020098.4299999997</v>
      </c>
      <c r="J12" s="109">
        <f t="shared" si="2"/>
        <v>13820600.148332002</v>
      </c>
      <c r="K12" s="46">
        <f t="shared" si="3"/>
        <v>13415187.341412</v>
      </c>
      <c r="L12" s="45">
        <f t="shared" si="4"/>
        <v>181929.9977203384</v>
      </c>
      <c r="M12" s="69">
        <f t="shared" si="5"/>
        <v>405412.80692000216</v>
      </c>
      <c r="N12" s="44">
        <f t="shared" si="6"/>
        <v>0</v>
      </c>
      <c r="O12" s="43">
        <f t="shared" si="7"/>
        <v>0</v>
      </c>
      <c r="P12" s="57">
        <f t="shared" si="8"/>
        <v>6.9873702780627522E-3</v>
      </c>
    </row>
    <row r="13" spans="2:16" s="2" customFormat="1" ht="15" x14ac:dyDescent="0.25">
      <c r="B13" s="76" t="s">
        <v>32</v>
      </c>
      <c r="C13" s="50"/>
      <c r="D13" s="102"/>
      <c r="E13" s="101"/>
      <c r="F13" s="100">
        <f t="shared" si="0"/>
        <v>0</v>
      </c>
      <c r="G13" s="80"/>
      <c r="H13" s="108"/>
      <c r="I13" s="71">
        <f t="shared" si="1"/>
        <v>0</v>
      </c>
      <c r="J13" s="107">
        <f t="shared" si="2"/>
        <v>0</v>
      </c>
      <c r="K13" s="106">
        <f t="shared" si="3"/>
        <v>0</v>
      </c>
      <c r="L13" s="45">
        <f t="shared" si="4"/>
        <v>0</v>
      </c>
      <c r="M13" s="69">
        <f t="shared" si="5"/>
        <v>0</v>
      </c>
      <c r="N13" s="105">
        <f t="shared" si="6"/>
        <v>0</v>
      </c>
      <c r="O13" s="104">
        <f t="shared" si="7"/>
        <v>0</v>
      </c>
      <c r="P13" s="57">
        <f t="shared" si="8"/>
        <v>0</v>
      </c>
    </row>
    <row r="14" spans="2:16" s="2" customFormat="1" ht="15" x14ac:dyDescent="0.25">
      <c r="B14" s="76" t="s">
        <v>31</v>
      </c>
      <c r="C14" s="50">
        <v>1.7479</v>
      </c>
      <c r="D14" s="102">
        <v>0.85141827335659936</v>
      </c>
      <c r="E14" s="101">
        <v>0</v>
      </c>
      <c r="F14" s="100">
        <f t="shared" si="0"/>
        <v>0.85141827335659936</v>
      </c>
      <c r="G14" s="111">
        <v>1.1200000000000001</v>
      </c>
      <c r="H14" s="110">
        <v>0</v>
      </c>
      <c r="I14" s="47">
        <f t="shared" si="1"/>
        <v>1.1200000000000001</v>
      </c>
      <c r="J14" s="109">
        <f t="shared" si="2"/>
        <v>1.488194</v>
      </c>
      <c r="K14" s="46">
        <f t="shared" si="3"/>
        <v>1.9576480000000003</v>
      </c>
      <c r="L14" s="45">
        <f t="shared" si="4"/>
        <v>0</v>
      </c>
      <c r="M14" s="69">
        <f t="shared" si="5"/>
        <v>0</v>
      </c>
      <c r="N14" s="44">
        <f t="shared" si="6"/>
        <v>-0.26858172664340074</v>
      </c>
      <c r="O14" s="43">
        <f t="shared" si="7"/>
        <v>-0.46945400000000015</v>
      </c>
      <c r="P14" s="57">
        <f t="shared" si="8"/>
        <v>-8.0911329650346872E-9</v>
      </c>
    </row>
    <row r="15" spans="2:16" s="2" customFormat="1" ht="15" x14ac:dyDescent="0.25">
      <c r="B15" s="76" t="s">
        <v>30</v>
      </c>
      <c r="C15" s="50"/>
      <c r="D15" s="102"/>
      <c r="E15" s="101"/>
      <c r="F15" s="100">
        <f t="shared" si="0"/>
        <v>0</v>
      </c>
      <c r="G15" s="80"/>
      <c r="H15" s="108"/>
      <c r="I15" s="71">
        <f t="shared" si="1"/>
        <v>0</v>
      </c>
      <c r="J15" s="107">
        <f t="shared" si="2"/>
        <v>0</v>
      </c>
      <c r="K15" s="106">
        <f t="shared" si="3"/>
        <v>0</v>
      </c>
      <c r="L15" s="45">
        <f t="shared" si="4"/>
        <v>0</v>
      </c>
      <c r="M15" s="69">
        <f t="shared" si="5"/>
        <v>0</v>
      </c>
      <c r="N15" s="105">
        <f t="shared" si="6"/>
        <v>0</v>
      </c>
      <c r="O15" s="104">
        <f t="shared" si="7"/>
        <v>0</v>
      </c>
      <c r="P15" s="57">
        <f t="shared" si="8"/>
        <v>0</v>
      </c>
    </row>
    <row r="16" spans="2:16" s="2" customFormat="1" ht="15" x14ac:dyDescent="0.25">
      <c r="B16" s="76" t="s">
        <v>29</v>
      </c>
      <c r="C16" s="50"/>
      <c r="D16" s="102"/>
      <c r="E16" s="101"/>
      <c r="F16" s="100">
        <f t="shared" si="0"/>
        <v>0</v>
      </c>
      <c r="G16" s="111"/>
      <c r="H16" s="110"/>
      <c r="I16" s="47">
        <f t="shared" si="1"/>
        <v>0</v>
      </c>
      <c r="J16" s="109">
        <f t="shared" si="2"/>
        <v>0</v>
      </c>
      <c r="K16" s="46">
        <f t="shared" si="3"/>
        <v>0</v>
      </c>
      <c r="L16" s="45">
        <f t="shared" si="4"/>
        <v>0</v>
      </c>
      <c r="M16" s="69">
        <f t="shared" si="5"/>
        <v>0</v>
      </c>
      <c r="N16" s="44">
        <f t="shared" si="6"/>
        <v>0</v>
      </c>
      <c r="O16" s="43">
        <f t="shared" si="7"/>
        <v>0</v>
      </c>
      <c r="P16" s="57">
        <f t="shared" si="8"/>
        <v>0</v>
      </c>
    </row>
    <row r="17" spans="2:16" s="2" customFormat="1" ht="15" x14ac:dyDescent="0.25">
      <c r="B17" s="76" t="s">
        <v>28</v>
      </c>
      <c r="C17" s="50"/>
      <c r="D17" s="102"/>
      <c r="E17" s="101"/>
      <c r="F17" s="100">
        <f t="shared" si="0"/>
        <v>0</v>
      </c>
      <c r="G17" s="80"/>
      <c r="H17" s="108"/>
      <c r="I17" s="71">
        <f t="shared" si="1"/>
        <v>0</v>
      </c>
      <c r="J17" s="107">
        <f t="shared" si="2"/>
        <v>0</v>
      </c>
      <c r="K17" s="106">
        <f t="shared" si="3"/>
        <v>0</v>
      </c>
      <c r="L17" s="45">
        <f t="shared" si="4"/>
        <v>0</v>
      </c>
      <c r="M17" s="69">
        <f t="shared" si="5"/>
        <v>0</v>
      </c>
      <c r="N17" s="105">
        <f t="shared" si="6"/>
        <v>0</v>
      </c>
      <c r="O17" s="104">
        <f t="shared" si="7"/>
        <v>0</v>
      </c>
      <c r="P17" s="57">
        <f t="shared" si="8"/>
        <v>0</v>
      </c>
    </row>
    <row r="18" spans="2:16" s="2" customFormat="1" ht="15" x14ac:dyDescent="0.25">
      <c r="B18" s="76" t="s">
        <v>27</v>
      </c>
      <c r="C18" s="50"/>
      <c r="D18" s="102"/>
      <c r="E18" s="101"/>
      <c r="F18" s="100">
        <f t="shared" si="0"/>
        <v>0</v>
      </c>
      <c r="G18" s="111"/>
      <c r="H18" s="110"/>
      <c r="I18" s="47">
        <f t="shared" si="1"/>
        <v>0</v>
      </c>
      <c r="J18" s="109">
        <f t="shared" si="2"/>
        <v>0</v>
      </c>
      <c r="K18" s="46">
        <f t="shared" si="3"/>
        <v>0</v>
      </c>
      <c r="L18" s="45">
        <f t="shared" si="4"/>
        <v>0</v>
      </c>
      <c r="M18" s="69">
        <f t="shared" si="5"/>
        <v>0</v>
      </c>
      <c r="N18" s="44">
        <f t="shared" si="6"/>
        <v>0</v>
      </c>
      <c r="O18" s="43">
        <f t="shared" si="7"/>
        <v>0</v>
      </c>
      <c r="P18" s="57">
        <f t="shared" si="8"/>
        <v>0</v>
      </c>
    </row>
    <row r="19" spans="2:16" s="2" customFormat="1" ht="15" x14ac:dyDescent="0.25">
      <c r="B19" s="76" t="s">
        <v>26</v>
      </c>
      <c r="C19" s="50"/>
      <c r="D19" s="102"/>
      <c r="E19" s="101"/>
      <c r="F19" s="100">
        <f t="shared" si="0"/>
        <v>0</v>
      </c>
      <c r="G19" s="80"/>
      <c r="H19" s="108"/>
      <c r="I19" s="71">
        <f t="shared" si="1"/>
        <v>0</v>
      </c>
      <c r="J19" s="107">
        <f t="shared" si="2"/>
        <v>0</v>
      </c>
      <c r="K19" s="106">
        <f t="shared" si="3"/>
        <v>0</v>
      </c>
      <c r="L19" s="45">
        <f t="shared" si="4"/>
        <v>0</v>
      </c>
      <c r="M19" s="69">
        <f t="shared" si="5"/>
        <v>0</v>
      </c>
      <c r="N19" s="105">
        <f t="shared" si="6"/>
        <v>0</v>
      </c>
      <c r="O19" s="104">
        <f t="shared" si="7"/>
        <v>0</v>
      </c>
      <c r="P19" s="57">
        <f t="shared" si="8"/>
        <v>0</v>
      </c>
    </row>
    <row r="20" spans="2:16" s="2" customFormat="1" ht="15" x14ac:dyDescent="0.25">
      <c r="B20" s="76" t="s">
        <v>25</v>
      </c>
      <c r="C20" s="103"/>
      <c r="D20" s="102"/>
      <c r="E20" s="101"/>
      <c r="F20" s="100">
        <f t="shared" si="0"/>
        <v>0</v>
      </c>
      <c r="G20" s="73"/>
      <c r="H20" s="72"/>
      <c r="I20" s="71">
        <f t="shared" si="1"/>
        <v>0</v>
      </c>
      <c r="J20" s="34">
        <f t="shared" si="2"/>
        <v>0</v>
      </c>
      <c r="K20" s="70">
        <f t="shared" si="3"/>
        <v>0</v>
      </c>
      <c r="L20" s="45">
        <f t="shared" si="4"/>
        <v>0</v>
      </c>
      <c r="M20" s="69">
        <f t="shared" si="5"/>
        <v>0</v>
      </c>
      <c r="N20" s="45">
        <f t="shared" si="6"/>
        <v>0</v>
      </c>
      <c r="O20" s="69">
        <f t="shared" si="7"/>
        <v>0</v>
      </c>
      <c r="P20" s="57">
        <f t="shared" si="8"/>
        <v>0</v>
      </c>
    </row>
    <row r="21" spans="2:16" s="2" customFormat="1" ht="15" x14ac:dyDescent="0.25">
      <c r="B21" s="83" t="s">
        <v>24</v>
      </c>
      <c r="C21" s="103"/>
      <c r="D21" s="102"/>
      <c r="E21" s="101"/>
      <c r="F21" s="100">
        <f t="shared" si="0"/>
        <v>0</v>
      </c>
      <c r="G21" s="80"/>
      <c r="H21" s="79"/>
      <c r="I21" s="71">
        <f t="shared" si="1"/>
        <v>0</v>
      </c>
      <c r="J21" s="34">
        <f t="shared" si="2"/>
        <v>0</v>
      </c>
      <c r="K21" s="70">
        <f t="shared" si="3"/>
        <v>0</v>
      </c>
      <c r="L21" s="45">
        <f t="shared" si="4"/>
        <v>0</v>
      </c>
      <c r="M21" s="69">
        <f t="shared" si="5"/>
        <v>0</v>
      </c>
      <c r="N21" s="45">
        <f t="shared" si="6"/>
        <v>0</v>
      </c>
      <c r="O21" s="69">
        <f t="shared" si="7"/>
        <v>0</v>
      </c>
      <c r="P21" s="57">
        <f t="shared" si="8"/>
        <v>0</v>
      </c>
    </row>
    <row r="22" spans="2:16" s="2" customFormat="1" thickBot="1" x14ac:dyDescent="0.3">
      <c r="B22" s="99" t="s">
        <v>23</v>
      </c>
      <c r="C22" s="40"/>
      <c r="D22" s="98"/>
      <c r="E22" s="97"/>
      <c r="F22" s="96">
        <f t="shared" si="0"/>
        <v>0</v>
      </c>
      <c r="G22" s="65"/>
      <c r="H22" s="95"/>
      <c r="I22" s="63">
        <f t="shared" si="1"/>
        <v>0</v>
      </c>
      <c r="J22" s="62">
        <f t="shared" si="2"/>
        <v>0</v>
      </c>
      <c r="K22" s="61">
        <f t="shared" si="3"/>
        <v>0</v>
      </c>
      <c r="L22" s="45">
        <f t="shared" si="4"/>
        <v>0</v>
      </c>
      <c r="M22" s="69">
        <f t="shared" si="5"/>
        <v>0</v>
      </c>
      <c r="N22" s="59">
        <f t="shared" si="6"/>
        <v>0</v>
      </c>
      <c r="O22" s="58">
        <f t="shared" si="7"/>
        <v>0</v>
      </c>
      <c r="P22" s="57">
        <f t="shared" si="8"/>
        <v>0</v>
      </c>
    </row>
    <row r="23" spans="2:16" s="2" customFormat="1" ht="15" x14ac:dyDescent="0.25">
      <c r="B23" s="94" t="s">
        <v>22</v>
      </c>
      <c r="C23" s="75"/>
      <c r="D23" s="55"/>
      <c r="E23" s="54"/>
      <c r="F23" s="53">
        <f t="shared" si="0"/>
        <v>0</v>
      </c>
      <c r="G23" s="93"/>
      <c r="H23" s="92"/>
      <c r="I23" s="53">
        <f t="shared" si="1"/>
        <v>0</v>
      </c>
      <c r="J23" s="91">
        <f t="shared" si="2"/>
        <v>0</v>
      </c>
      <c r="K23" s="90">
        <f t="shared" si="3"/>
        <v>0</v>
      </c>
      <c r="L23" s="89">
        <f t="shared" si="4"/>
        <v>0</v>
      </c>
      <c r="M23" s="88">
        <f t="shared" si="5"/>
        <v>0</v>
      </c>
      <c r="N23" s="44">
        <f t="shared" si="6"/>
        <v>0</v>
      </c>
      <c r="O23" s="43">
        <f t="shared" si="7"/>
        <v>0</v>
      </c>
      <c r="P23" s="57">
        <f t="shared" si="8"/>
        <v>0</v>
      </c>
    </row>
    <row r="24" spans="2:16" s="2" customFormat="1" ht="15" x14ac:dyDescent="0.25">
      <c r="B24" s="76" t="s">
        <v>21</v>
      </c>
      <c r="C24" s="77">
        <v>2.7400000000000001E-2</v>
      </c>
      <c r="D24" s="49">
        <v>94016310.12452662</v>
      </c>
      <c r="E24" s="74">
        <v>0</v>
      </c>
      <c r="F24" s="47">
        <f t="shared" si="0"/>
        <v>94016310.12452662</v>
      </c>
      <c r="G24" s="73">
        <v>88434828.469999999</v>
      </c>
      <c r="H24" s="87">
        <v>15000000</v>
      </c>
      <c r="I24" s="71">
        <f t="shared" si="1"/>
        <v>103434828.47</v>
      </c>
      <c r="J24" s="86">
        <f t="shared" si="2"/>
        <v>2576046.8974120296</v>
      </c>
      <c r="K24" s="85">
        <f t="shared" si="3"/>
        <v>2834114.3000779999</v>
      </c>
      <c r="L24" s="52">
        <f t="shared" si="4"/>
        <v>0</v>
      </c>
      <c r="M24" s="84">
        <f t="shared" si="5"/>
        <v>0</v>
      </c>
      <c r="N24" s="30">
        <f t="shared" si="6"/>
        <v>-9418518.3454733789</v>
      </c>
      <c r="O24" s="84">
        <f t="shared" si="7"/>
        <v>-258067.40266597059</v>
      </c>
      <c r="P24" s="57">
        <f t="shared" si="8"/>
        <v>-4.447842959931142E-3</v>
      </c>
    </row>
    <row r="25" spans="2:16" s="2" customFormat="1" ht="15" x14ac:dyDescent="0.25">
      <c r="B25" s="83" t="s">
        <v>20</v>
      </c>
      <c r="C25" s="77"/>
      <c r="D25" s="81"/>
      <c r="E25" s="48"/>
      <c r="F25" s="70">
        <f t="shared" si="0"/>
        <v>0</v>
      </c>
      <c r="G25" s="80"/>
      <c r="H25" s="82"/>
      <c r="I25" s="71">
        <f t="shared" si="1"/>
        <v>0</v>
      </c>
      <c r="J25" s="34">
        <f t="shared" si="2"/>
        <v>0</v>
      </c>
      <c r="K25" s="70">
        <f t="shared" si="3"/>
        <v>0</v>
      </c>
      <c r="L25" s="45">
        <f t="shared" si="4"/>
        <v>0</v>
      </c>
      <c r="M25" s="69">
        <f t="shared" si="5"/>
        <v>0</v>
      </c>
      <c r="N25" s="45">
        <f t="shared" si="6"/>
        <v>0</v>
      </c>
      <c r="O25" s="69">
        <f t="shared" si="7"/>
        <v>0</v>
      </c>
      <c r="P25" s="57">
        <f t="shared" si="8"/>
        <v>0</v>
      </c>
    </row>
    <row r="26" spans="2:16" s="2" customFormat="1" ht="15" x14ac:dyDescent="0.25">
      <c r="B26" s="76" t="s">
        <v>19</v>
      </c>
      <c r="C26" s="77"/>
      <c r="D26" s="81"/>
      <c r="E26" s="48"/>
      <c r="F26" s="70">
        <f t="shared" si="0"/>
        <v>0</v>
      </c>
      <c r="G26" s="80"/>
      <c r="H26" s="79"/>
      <c r="I26" s="71">
        <f t="shared" si="1"/>
        <v>0</v>
      </c>
      <c r="J26" s="34">
        <f t="shared" si="2"/>
        <v>0</v>
      </c>
      <c r="K26" s="70">
        <f t="shared" si="3"/>
        <v>0</v>
      </c>
      <c r="L26" s="45">
        <f t="shared" si="4"/>
        <v>0</v>
      </c>
      <c r="M26" s="69">
        <f t="shared" si="5"/>
        <v>0</v>
      </c>
      <c r="N26" s="45">
        <f t="shared" si="6"/>
        <v>0</v>
      </c>
      <c r="O26" s="69">
        <f t="shared" si="7"/>
        <v>0</v>
      </c>
      <c r="P26" s="57">
        <f t="shared" si="8"/>
        <v>0</v>
      </c>
    </row>
    <row r="27" spans="2:16" s="2" customFormat="1" ht="15" x14ac:dyDescent="0.25">
      <c r="B27" s="78" t="s">
        <v>18</v>
      </c>
      <c r="C27" s="77"/>
      <c r="D27" s="49"/>
      <c r="E27" s="74"/>
      <c r="F27" s="70">
        <f t="shared" si="0"/>
        <v>0</v>
      </c>
      <c r="G27" s="73"/>
      <c r="H27" s="72"/>
      <c r="I27" s="71">
        <f t="shared" si="1"/>
        <v>0</v>
      </c>
      <c r="J27" s="34">
        <f t="shared" si="2"/>
        <v>0</v>
      </c>
      <c r="K27" s="70">
        <f t="shared" si="3"/>
        <v>0</v>
      </c>
      <c r="L27" s="45">
        <f t="shared" si="4"/>
        <v>0</v>
      </c>
      <c r="M27" s="69">
        <f t="shared" si="5"/>
        <v>0</v>
      </c>
      <c r="N27" s="45">
        <f t="shared" si="6"/>
        <v>0</v>
      </c>
      <c r="O27" s="69">
        <f t="shared" si="7"/>
        <v>0</v>
      </c>
      <c r="P27" s="57">
        <f t="shared" si="8"/>
        <v>0</v>
      </c>
    </row>
    <row r="28" spans="2:16" s="2" customFormat="1" ht="15" x14ac:dyDescent="0.25">
      <c r="B28" s="76" t="s">
        <v>17</v>
      </c>
      <c r="C28" s="75"/>
      <c r="D28" s="49"/>
      <c r="E28" s="74"/>
      <c r="F28" s="70">
        <f t="shared" si="0"/>
        <v>0</v>
      </c>
      <c r="G28" s="73"/>
      <c r="H28" s="72"/>
      <c r="I28" s="71">
        <f t="shared" si="1"/>
        <v>0</v>
      </c>
      <c r="J28" s="34">
        <f t="shared" si="2"/>
        <v>0</v>
      </c>
      <c r="K28" s="70">
        <f t="shared" si="3"/>
        <v>0</v>
      </c>
      <c r="L28" s="45">
        <f t="shared" si="4"/>
        <v>0</v>
      </c>
      <c r="M28" s="69">
        <f t="shared" si="5"/>
        <v>0</v>
      </c>
      <c r="N28" s="45">
        <f t="shared" si="6"/>
        <v>0</v>
      </c>
      <c r="O28" s="69">
        <f t="shared" si="7"/>
        <v>0</v>
      </c>
      <c r="P28" s="57">
        <f t="shared" si="8"/>
        <v>0</v>
      </c>
    </row>
    <row r="29" spans="2:16" s="2" customFormat="1" thickBot="1" x14ac:dyDescent="0.3">
      <c r="B29" s="68" t="s">
        <v>16</v>
      </c>
      <c r="C29" s="67"/>
      <c r="D29" s="39"/>
      <c r="E29" s="66"/>
      <c r="F29" s="63">
        <f t="shared" si="0"/>
        <v>0</v>
      </c>
      <c r="G29" s="65"/>
      <c r="H29" s="64"/>
      <c r="I29" s="63">
        <f t="shared" si="1"/>
        <v>0</v>
      </c>
      <c r="J29" s="62">
        <f t="shared" si="2"/>
        <v>0</v>
      </c>
      <c r="K29" s="61">
        <f t="shared" si="3"/>
        <v>0</v>
      </c>
      <c r="L29" s="32">
        <f t="shared" si="4"/>
        <v>0</v>
      </c>
      <c r="M29" s="60">
        <f t="shared" si="5"/>
        <v>0</v>
      </c>
      <c r="N29" s="59">
        <f t="shared" si="6"/>
        <v>0</v>
      </c>
      <c r="O29" s="58">
        <f t="shared" si="7"/>
        <v>0</v>
      </c>
      <c r="P29" s="57">
        <f t="shared" si="8"/>
        <v>0</v>
      </c>
    </row>
    <row r="30" spans="2:16" s="2" customFormat="1" ht="15" x14ac:dyDescent="0.25">
      <c r="B30" s="51" t="s">
        <v>15</v>
      </c>
      <c r="C30" s="56"/>
      <c r="D30" s="55"/>
      <c r="E30" s="54"/>
      <c r="F30" s="53">
        <f t="shared" si="0"/>
        <v>0</v>
      </c>
      <c r="G30" s="36"/>
      <c r="H30" s="36"/>
      <c r="I30" s="47">
        <f t="shared" si="1"/>
        <v>0</v>
      </c>
      <c r="J30" s="34">
        <f t="shared" si="2"/>
        <v>0</v>
      </c>
      <c r="K30" s="46">
        <f t="shared" si="3"/>
        <v>0</v>
      </c>
      <c r="L30" s="52">
        <f t="shared" si="4"/>
        <v>0</v>
      </c>
      <c r="M30" s="31">
        <f t="shared" si="5"/>
        <v>0</v>
      </c>
      <c r="N30" s="44">
        <f t="shared" si="6"/>
        <v>0</v>
      </c>
      <c r="O30" s="43">
        <f t="shared" si="7"/>
        <v>0</v>
      </c>
      <c r="P30" s="42">
        <f t="shared" si="8"/>
        <v>0</v>
      </c>
    </row>
    <row r="31" spans="2:16" s="2" customFormat="1" ht="15" x14ac:dyDescent="0.25">
      <c r="B31" s="51" t="s">
        <v>14</v>
      </c>
      <c r="C31" s="50"/>
      <c r="D31" s="49"/>
      <c r="E31" s="48"/>
      <c r="F31" s="47">
        <f t="shared" si="0"/>
        <v>0</v>
      </c>
      <c r="G31" s="36"/>
      <c r="H31" s="36"/>
      <c r="I31" s="47">
        <f t="shared" si="1"/>
        <v>0</v>
      </c>
      <c r="J31" s="34">
        <f t="shared" si="2"/>
        <v>0</v>
      </c>
      <c r="K31" s="46">
        <f t="shared" si="3"/>
        <v>0</v>
      </c>
      <c r="L31" s="45">
        <f t="shared" si="4"/>
        <v>0</v>
      </c>
      <c r="M31" s="31">
        <f t="shared" si="5"/>
        <v>0</v>
      </c>
      <c r="N31" s="44">
        <f t="shared" si="6"/>
        <v>0</v>
      </c>
      <c r="O31" s="43">
        <f t="shared" si="7"/>
        <v>0</v>
      </c>
      <c r="P31" s="42">
        <f t="shared" si="8"/>
        <v>0</v>
      </c>
    </row>
    <row r="32" spans="2:16" s="2" customFormat="1" ht="15" x14ac:dyDescent="0.25">
      <c r="B32" s="51" t="s">
        <v>13</v>
      </c>
      <c r="C32" s="50"/>
      <c r="D32" s="49"/>
      <c r="E32" s="48"/>
      <c r="F32" s="47">
        <f t="shared" si="0"/>
        <v>0</v>
      </c>
      <c r="G32" s="36"/>
      <c r="H32" s="36"/>
      <c r="I32" s="47">
        <f t="shared" si="1"/>
        <v>0</v>
      </c>
      <c r="J32" s="34">
        <f t="shared" si="2"/>
        <v>0</v>
      </c>
      <c r="K32" s="46">
        <f t="shared" si="3"/>
        <v>0</v>
      </c>
      <c r="L32" s="45">
        <f t="shared" si="4"/>
        <v>0</v>
      </c>
      <c r="M32" s="31">
        <f t="shared" si="5"/>
        <v>0</v>
      </c>
      <c r="N32" s="44">
        <f t="shared" si="6"/>
        <v>0</v>
      </c>
      <c r="O32" s="43">
        <f t="shared" si="7"/>
        <v>0</v>
      </c>
      <c r="P32" s="42">
        <f t="shared" si="8"/>
        <v>0</v>
      </c>
    </row>
    <row r="33" spans="2:16" s="2" customFormat="1" thickBot="1" x14ac:dyDescent="0.3">
      <c r="B33" s="41" t="s">
        <v>12</v>
      </c>
      <c r="C33" s="40"/>
      <c r="D33" s="39"/>
      <c r="E33" s="38"/>
      <c r="F33" s="37">
        <f t="shared" si="0"/>
        <v>0</v>
      </c>
      <c r="G33" s="36"/>
      <c r="H33" s="36"/>
      <c r="I33" s="35">
        <f t="shared" si="1"/>
        <v>0</v>
      </c>
      <c r="J33" s="34">
        <f t="shared" si="2"/>
        <v>0</v>
      </c>
      <c r="K33" s="33">
        <f t="shared" si="3"/>
        <v>0</v>
      </c>
      <c r="L33" s="32">
        <f t="shared" si="4"/>
        <v>0</v>
      </c>
      <c r="M33" s="31">
        <f t="shared" si="5"/>
        <v>0</v>
      </c>
      <c r="N33" s="30">
        <f t="shared" si="6"/>
        <v>0</v>
      </c>
      <c r="O33" s="29">
        <f t="shared" si="7"/>
        <v>0</v>
      </c>
      <c r="P33" s="28">
        <f t="shared" si="8"/>
        <v>0</v>
      </c>
    </row>
    <row r="34" spans="2:16" s="2" customFormat="1" ht="15" customHeight="1" x14ac:dyDescent="0.25">
      <c r="B34" s="139" t="s">
        <v>11</v>
      </c>
      <c r="C34" s="140"/>
      <c r="D34" s="140"/>
      <c r="E34" s="140"/>
      <c r="F34" s="140"/>
      <c r="G34" s="140"/>
      <c r="H34" s="140"/>
      <c r="I34" s="140"/>
      <c r="J34" s="144" t="s">
        <v>10</v>
      </c>
      <c r="K34" s="145"/>
      <c r="L34" s="27" t="s">
        <v>7</v>
      </c>
      <c r="M34" s="25">
        <f>SUM(M10:M22)</f>
        <v>2309378.519119943</v>
      </c>
      <c r="N34" s="26" t="s">
        <v>7</v>
      </c>
      <c r="O34" s="25">
        <f>SUM(O10:O22)</f>
        <v>-16705.677944000043</v>
      </c>
      <c r="P34" s="24"/>
    </row>
    <row r="35" spans="2:16" s="2" customFormat="1" ht="15" customHeight="1" x14ac:dyDescent="0.25">
      <c r="B35" s="139"/>
      <c r="C35" s="141"/>
      <c r="D35" s="141"/>
      <c r="E35" s="141"/>
      <c r="F35" s="141"/>
      <c r="G35" s="141"/>
      <c r="H35" s="141"/>
      <c r="I35" s="141"/>
      <c r="J35" s="146" t="s">
        <v>9</v>
      </c>
      <c r="K35" s="147"/>
      <c r="L35" s="23" t="s">
        <v>7</v>
      </c>
      <c r="M35" s="21">
        <f>SUM(M23:M29)</f>
        <v>0</v>
      </c>
      <c r="N35" s="22" t="s">
        <v>7</v>
      </c>
      <c r="O35" s="21">
        <f>SUM(O23:O29)</f>
        <v>-258067.40266597059</v>
      </c>
      <c r="P35" s="16"/>
    </row>
    <row r="36" spans="2:16" s="2" customFormat="1" ht="15.75" customHeight="1" thickBot="1" x14ac:dyDescent="0.3">
      <c r="B36" s="142"/>
      <c r="C36" s="143"/>
      <c r="D36" s="143"/>
      <c r="E36" s="143"/>
      <c r="F36" s="143"/>
      <c r="G36" s="143"/>
      <c r="H36" s="143"/>
      <c r="I36" s="143"/>
      <c r="J36" s="148" t="s">
        <v>8</v>
      </c>
      <c r="K36" s="149"/>
      <c r="L36" s="20" t="s">
        <v>7</v>
      </c>
      <c r="M36" s="19">
        <f>SUM(M30:M33)</f>
        <v>0</v>
      </c>
      <c r="N36" s="18" t="s">
        <v>7</v>
      </c>
      <c r="O36" s="17">
        <f>SUM(O30:O33)</f>
        <v>0</v>
      </c>
      <c r="P36" s="16"/>
    </row>
    <row r="37" spans="2:16" s="2" customFormat="1" thickBot="1" x14ac:dyDescent="0.3">
      <c r="B37" s="126" t="s">
        <v>6</v>
      </c>
      <c r="C37" s="127"/>
      <c r="D37" s="127"/>
      <c r="E37" s="15">
        <v>58020799.068401858</v>
      </c>
      <c r="F37" s="14" t="s">
        <v>5</v>
      </c>
      <c r="G37" s="13"/>
      <c r="H37" s="12"/>
      <c r="I37" s="11"/>
      <c r="J37" s="128" t="s">
        <v>4</v>
      </c>
      <c r="K37" s="129"/>
      <c r="L37" s="10">
        <v>0</v>
      </c>
      <c r="M37" s="6">
        <f>IF(M34&gt;O34*-1,M34,O34)</f>
        <v>2309378.519119943</v>
      </c>
      <c r="N37" s="9"/>
      <c r="O37" s="8"/>
      <c r="P37" s="3">
        <f>M37/$E$37</f>
        <v>3.9802597623610311E-2</v>
      </c>
    </row>
    <row r="38" spans="2:16" s="2" customFormat="1" thickBot="1" x14ac:dyDescent="0.3">
      <c r="B38" s="134" t="s">
        <v>3</v>
      </c>
      <c r="C38" s="135"/>
      <c r="D38" s="135"/>
      <c r="E38" s="135"/>
      <c r="F38" s="135"/>
      <c r="G38" s="135"/>
      <c r="H38" s="135"/>
      <c r="I38" s="135"/>
      <c r="J38" s="136" t="s">
        <v>1</v>
      </c>
      <c r="K38" s="137"/>
      <c r="L38" s="7"/>
      <c r="M38" s="6">
        <f>IF(M35&gt;O35*-1,M35,O35)</f>
        <v>-258067.40266597059</v>
      </c>
      <c r="N38" s="5"/>
      <c r="O38" s="4"/>
      <c r="P38" s="3">
        <f>M38/$E$37</f>
        <v>-4.447842959931142E-3</v>
      </c>
    </row>
    <row r="39" spans="2:16" s="2" customFormat="1" ht="15" x14ac:dyDescent="0.25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6" s="2" customFormat="1" ht="15" x14ac:dyDescent="0.25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</sheetData>
  <mergeCells count="22"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P7:P8"/>
    <mergeCell ref="L8:M8"/>
    <mergeCell ref="N8:O8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Açıq Valyuta Mövqeyi</vt:lpstr>
      <vt:lpstr>'Açıq Valyuta Mövqeyi'!Print_Area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2020-01-31T06:34:32Z</dcterms:modified>
</cp:coreProperties>
</file>