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99"/>
  </bookViews>
  <sheets>
    <sheet name="Açıq Valyuta Mövqeyi" sheetId="10" r:id="rId1"/>
  </sheets>
  <definedNames>
    <definedName name="_xlnm.Print_Area" localSheetId="0">'Açıq Valyuta Mövqeyi'!$B$1:$P$40</definedName>
  </definedNames>
  <calcPr calcId="152511"/>
</workbook>
</file>

<file path=xl/calcChain.xml><?xml version="1.0" encoding="utf-8"?>
<calcChain xmlns="http://schemas.openxmlformats.org/spreadsheetml/2006/main">
  <c r="I33" i="10" l="1"/>
  <c r="N33" i="10" s="1"/>
  <c r="O33" i="10" s="1"/>
  <c r="F33" i="10"/>
  <c r="L33" i="10" s="1"/>
  <c r="I32" i="10"/>
  <c r="K32" i="10" s="1"/>
  <c r="F32" i="10"/>
  <c r="N32" i="10" s="1"/>
  <c r="O32" i="10" s="1"/>
  <c r="I31" i="10"/>
  <c r="K31" i="10" s="1"/>
  <c r="F31" i="10"/>
  <c r="L31" i="10" s="1"/>
  <c r="I30" i="10"/>
  <c r="K30" i="10" s="1"/>
  <c r="F30" i="10"/>
  <c r="L30" i="10" s="1"/>
  <c r="I29" i="10"/>
  <c r="F29" i="10"/>
  <c r="L29" i="10" s="1"/>
  <c r="I28" i="10"/>
  <c r="K28" i="10" s="1"/>
  <c r="F28" i="10"/>
  <c r="L28" i="10" s="1"/>
  <c r="I27" i="10"/>
  <c r="K27" i="10" s="1"/>
  <c r="F27" i="10"/>
  <c r="L27" i="10" s="1"/>
  <c r="I26" i="10"/>
  <c r="K26" i="10" s="1"/>
  <c r="F26" i="10"/>
  <c r="I25" i="10"/>
  <c r="K25" i="10" s="1"/>
  <c r="F25" i="10"/>
  <c r="I24" i="10"/>
  <c r="K24" i="10" s="1"/>
  <c r="F24" i="10"/>
  <c r="I23" i="10"/>
  <c r="K23" i="10" s="1"/>
  <c r="F23" i="10"/>
  <c r="I22" i="10"/>
  <c r="K22" i="10" s="1"/>
  <c r="F22" i="10"/>
  <c r="I21" i="10"/>
  <c r="K21" i="10" s="1"/>
  <c r="F21" i="10"/>
  <c r="I20" i="10"/>
  <c r="K20" i="10" s="1"/>
  <c r="F20" i="10"/>
  <c r="J20" i="10" s="1"/>
  <c r="I19" i="10"/>
  <c r="F19" i="10"/>
  <c r="J19" i="10" s="1"/>
  <c r="I18" i="10"/>
  <c r="K18" i="10" s="1"/>
  <c r="F18" i="10"/>
  <c r="I17" i="10"/>
  <c r="K17" i="10" s="1"/>
  <c r="F17" i="10"/>
  <c r="I16" i="10"/>
  <c r="K16" i="10" s="1"/>
  <c r="F16" i="10"/>
  <c r="J16" i="10" s="1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I11" i="10"/>
  <c r="K11" i="10" s="1"/>
  <c r="F11" i="10"/>
  <c r="I10" i="10"/>
  <c r="K10" i="10" s="1"/>
  <c r="F10" i="10"/>
  <c r="N25" i="10" l="1"/>
  <c r="O25" i="10" s="1"/>
  <c r="L18" i="10"/>
  <c r="M18" i="10" s="1"/>
  <c r="N19" i="10"/>
  <c r="O19" i="10" s="1"/>
  <c r="N16" i="10"/>
  <c r="O16" i="10" s="1"/>
  <c r="L12" i="10"/>
  <c r="M12" i="10" s="1"/>
  <c r="L22" i="10"/>
  <c r="M22" i="10" s="1"/>
  <c r="J28" i="10"/>
  <c r="J32" i="10"/>
  <c r="N28" i="10"/>
  <c r="O28" i="10" s="1"/>
  <c r="P28" i="10" s="1"/>
  <c r="N29" i="10"/>
  <c r="O29" i="10" s="1"/>
  <c r="P29" i="10" s="1"/>
  <c r="L26" i="10"/>
  <c r="M26" i="10" s="1"/>
  <c r="J29" i="10"/>
  <c r="J33" i="10"/>
  <c r="N13" i="10"/>
  <c r="O13" i="10" s="1"/>
  <c r="L15" i="10"/>
  <c r="L19" i="10"/>
  <c r="M19" i="10" s="1"/>
  <c r="L20" i="10"/>
  <c r="M20" i="10" s="1"/>
  <c r="L23" i="10"/>
  <c r="M23" i="10" s="1"/>
  <c r="L16" i="10"/>
  <c r="M16" i="10" s="1"/>
  <c r="N17" i="10"/>
  <c r="O17" i="10" s="1"/>
  <c r="K19" i="10"/>
  <c r="N21" i="10"/>
  <c r="O21" i="10" s="1"/>
  <c r="L24" i="10"/>
  <c r="M24" i="10" s="1"/>
  <c r="N24" i="10"/>
  <c r="O24" i="10" s="1"/>
  <c r="N23" i="10"/>
  <c r="O23" i="10" s="1"/>
  <c r="N20" i="10"/>
  <c r="O20" i="10" s="1"/>
  <c r="J23" i="10"/>
  <c r="J24" i="10"/>
  <c r="L11" i="10"/>
  <c r="M11" i="10" s="1"/>
  <c r="J12" i="10"/>
  <c r="N12" i="10"/>
  <c r="O12" i="10" s="1"/>
  <c r="N14" i="10"/>
  <c r="O14" i="10" s="1"/>
  <c r="J14" i="10"/>
  <c r="N10" i="10"/>
  <c r="O10" i="10" s="1"/>
  <c r="J10" i="10"/>
  <c r="M28" i="10"/>
  <c r="M30" i="10"/>
  <c r="L14" i="10"/>
  <c r="M27" i="10"/>
  <c r="M29" i="10"/>
  <c r="M33" i="10"/>
  <c r="P33" i="10"/>
  <c r="L10" i="10"/>
  <c r="M31" i="10"/>
  <c r="J18" i="10"/>
  <c r="N18" i="10"/>
  <c r="O18" i="10" s="1"/>
  <c r="P18" i="10" s="1"/>
  <c r="J22" i="10"/>
  <c r="N22" i="10"/>
  <c r="O22" i="10" s="1"/>
  <c r="J26" i="10"/>
  <c r="N26" i="10"/>
  <c r="O26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P27" i="10" s="1"/>
  <c r="J31" i="10"/>
  <c r="N31" i="10"/>
  <c r="O31" i="10" s="1"/>
  <c r="P31" i="10" s="1"/>
  <c r="J13" i="10"/>
  <c r="J17" i="10"/>
  <c r="J21" i="10"/>
  <c r="J25" i="10"/>
  <c r="P23" i="10" l="1"/>
  <c r="P12" i="10"/>
  <c r="P19" i="10"/>
  <c r="P20" i="10"/>
  <c r="P26" i="10"/>
  <c r="P22" i="10"/>
  <c r="P16" i="10"/>
  <c r="P15" i="10"/>
  <c r="M15" i="10"/>
  <c r="P24" i="10"/>
  <c r="O35" i="10"/>
  <c r="P11" i="10"/>
  <c r="M10" i="10"/>
  <c r="P10" i="10" s="1"/>
  <c r="M25" i="10"/>
  <c r="M35" i="10" s="1"/>
  <c r="P25" i="10"/>
  <c r="M21" i="10"/>
  <c r="P21" i="10"/>
  <c r="P13" i="10"/>
  <c r="M13" i="10"/>
  <c r="M32" i="10"/>
  <c r="M36" i="10" s="1"/>
  <c r="P32" i="10"/>
  <c r="M14" i="10"/>
  <c r="P14" i="10" s="1"/>
  <c r="P17" i="10"/>
  <c r="M17" i="10"/>
  <c r="O36" i="10"/>
  <c r="P30" i="10"/>
  <c r="O34" i="10"/>
  <c r="M38" i="10" l="1"/>
  <c r="P38" i="10" s="1"/>
  <c r="M34" i="10"/>
  <c r="M37" i="10" s="1"/>
  <c r="P37" i="10" s="1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<sst xmlns="http://schemas.openxmlformats.org/spreadsheetml/2006/main" count="64" uniqueCount="53">
  <si>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</si>
  <si>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</si>
  <si>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</si>
  <si>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</si>
  <si>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</si>
  <si>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</si>
  <si>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</si>
  <si>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</si>
  <si>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</si>
  <si>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</si>
  <si>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</si>
  <si>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</si>
  <si>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</si>
  <si>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</si>
  <si>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</si>
  <si>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</si>
  <si>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</si>
  <si>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</si>
  <si>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</si>
  <si>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</si>
  <si>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</si>
  <si>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</si>
  <si>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</si>
  <si>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</si>
  <si>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</si>
  <si>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</si>
  <si>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</si>
  <si>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</si>
  <si>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</si>
  <si>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</si>
  <si>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</si>
  <si>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</si>
  <si>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</si>
  <si>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</si>
  <si>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</si>
  <si>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</si>
  <si>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</si>
  <si>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</si>
  <si>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</si>
  <si>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</si>
  <si>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</si>
  <si>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</si>
  <si>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</si>
  <si>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</si>
  <si>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</si>
  <si>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</si>
  <si>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</si>
  <si>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</si>
  <si>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</si>
  <si>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</si>
  <si>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</si>
  <si>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>Bankın adı: Bank VTB (Azərbaycan) ASC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</si>
  <si>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31/03</t>
    </r>
    <r>
      <rPr>
        <sz val="16"/>
        <rFont val="Arial"/>
        <family val="2"/>
      </rPr>
      <t>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</si>
</sst>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6" formatCode="#,##0.00_ ;[Red]\-#,##0.00\ 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5" xfId="3" applyNumberFormat="1" applyFont="1" applyBorder="1" applyAlignment="1" applyProtection="1">
      <alignment horizontal="center"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4" fontId="11" fillId="2" borderId="4" xfId="3" applyNumberFormat="1" applyFont="1" applyFill="1" applyBorder="1" applyAlignment="1" applyProtection="1">
      <alignment vertical="center"/>
      <protection locked="0"/>
    </xf>
    <xf numFmtId="10" fontId="6" fillId="0" borderId="12" xfId="3" applyNumberFormat="1" applyFont="1" applyBorder="1" applyProtection="1"/>
    <xf numFmtId="4" fontId="3" fillId="0" borderId="13" xfId="3" applyNumberFormat="1" applyFont="1" applyBorder="1" applyAlignment="1" applyProtection="1">
      <alignment horizontal="center"/>
    </xf>
    <xf numFmtId="4" fontId="3" fillId="0" borderId="14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7" xfId="3" applyNumberFormat="1" applyFont="1" applyBorder="1" applyAlignment="1" applyProtection="1">
      <alignment horizontal="center" vertic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3" fillId="0" borderId="32" xfId="3" applyNumberFormat="1" applyFont="1" applyFill="1" applyBorder="1" applyProtection="1"/>
    <xf numFmtId="4" fontId="3" fillId="0" borderId="33" xfId="3" applyNumberFormat="1" applyFont="1" applyFill="1" applyBorder="1" applyProtection="1"/>
    <xf numFmtId="4" fontId="3" fillId="0" borderId="18" xfId="3" applyNumberFormat="1" applyFont="1" applyFill="1" applyBorder="1" applyProtection="1"/>
    <xf numFmtId="4" fontId="3" fillId="0" borderId="35" xfId="3" applyNumberFormat="1" applyFont="1" applyBorder="1" applyProtection="1">
      <protection locked="0"/>
    </xf>
    <xf numFmtId="4" fontId="3" fillId="0" borderId="36" xfId="3" applyNumberFormat="1" applyFont="1" applyBorder="1" applyProtection="1">
      <protection locked="0"/>
    </xf>
    <xf numFmtId="167" fontId="6" fillId="0" borderId="37" xfId="3" applyNumberFormat="1" applyFont="1" applyBorder="1" applyProtection="1">
      <protection locked="0"/>
    </xf>
    <xf numFmtId="10" fontId="3" fillId="0" borderId="38" xfId="4" applyNumberFormat="1" applyFont="1" applyFill="1" applyBorder="1" applyProtection="1"/>
    <xf numFmtId="166" fontId="3" fillId="0" borderId="0" xfId="3" applyNumberFormat="1" applyFont="1" applyFill="1" applyBorder="1" applyProtection="1"/>
    <xf numFmtId="166" fontId="3" fillId="0" borderId="39" xfId="3" applyNumberFormat="1" applyFont="1" applyFill="1" applyBorder="1" applyProtection="1"/>
    <xf numFmtId="166" fontId="3" fillId="0" borderId="19" xfId="3" applyNumberFormat="1" applyFont="1" applyFill="1" applyBorder="1" applyProtection="1"/>
    <xf numFmtId="4" fontId="3" fillId="0" borderId="0" xfId="3" applyNumberFormat="1" applyFont="1" applyFill="1" applyBorder="1" applyProtection="1"/>
    <xf numFmtId="4" fontId="3" fillId="0" borderId="40" xfId="3" applyNumberFormat="1" applyFont="1" applyFill="1" applyBorder="1" applyProtection="1"/>
    <xf numFmtId="4" fontId="3" fillId="0" borderId="41" xfId="3" applyNumberFormat="1" applyFont="1" applyBorder="1" applyProtection="1">
      <protection locked="0"/>
    </xf>
    <xf numFmtId="4" fontId="3" fillId="0" borderId="26" xfId="3" applyNumberFormat="1" applyFont="1" applyBorder="1" applyProtection="1">
      <protection locked="0"/>
    </xf>
    <xf numFmtId="167" fontId="6" fillId="0" borderId="42" xfId="3" applyNumberFormat="1" applyFont="1" applyBorder="1" applyProtection="1">
      <protection locked="0"/>
    </xf>
    <xf numFmtId="4" fontId="7" fillId="0" borderId="40" xfId="3" applyNumberFormat="1" applyFont="1" applyBorder="1" applyAlignment="1" applyProtection="1">
      <alignment horizontal="center" vertical="center"/>
    </xf>
    <xf numFmtId="166" fontId="3" fillId="0" borderId="26" xfId="3" applyNumberFormat="1" applyFont="1" applyFill="1" applyBorder="1" applyProtection="1"/>
    <xf numFmtId="4" fontId="3" fillId="0" borderId="23" xfId="3" applyNumberFormat="1" applyFont="1" applyFill="1" applyBorder="1" applyProtection="1"/>
    <xf numFmtId="4" fontId="3" fillId="0" borderId="43" xfId="3" applyNumberFormat="1" applyFont="1" applyBorder="1" applyProtection="1">
      <protection locked="0"/>
    </xf>
    <xf numFmtId="4" fontId="3" fillId="0" borderId="44" xfId="3" applyNumberFormat="1" applyFont="1" applyBorder="1" applyProtection="1">
      <protection locked="0"/>
    </xf>
    <xf numFmtId="167" fontId="6" fillId="0" borderId="45" xfId="3" applyNumberFormat="1" applyFont="1" applyBorder="1" applyProtection="1">
      <protection locked="0"/>
    </xf>
    <xf numFmtId="10" fontId="3" fillId="0" borderId="46" xfId="4" applyNumberFormat="1" applyFont="1" applyFill="1" applyBorder="1" applyProtection="1"/>
    <xf numFmtId="166" fontId="3" fillId="0" borderId="6" xfId="3" applyNumberFormat="1" applyFont="1" applyFill="1" applyBorder="1" applyProtection="1"/>
    <xf numFmtId="166" fontId="3" fillId="0" borderId="47" xfId="3" applyNumberFormat="1" applyFont="1" applyFill="1" applyBorder="1" applyProtection="1"/>
    <xf numFmtId="166" fontId="3" fillId="0" borderId="8" xfId="3" applyNumberFormat="1" applyFont="1" applyFill="1" applyBorder="1" applyProtection="1"/>
    <xf numFmtId="4" fontId="3" fillId="0" borderId="6" xfId="3" applyNumberFormat="1" applyFont="1" applyFill="1" applyBorder="1" applyProtection="1"/>
    <xf numFmtId="4" fontId="3" fillId="0" borderId="36" xfId="3" applyNumberFormat="1" applyFont="1" applyFill="1" applyBorder="1" applyProtection="1"/>
    <xf numFmtId="4" fontId="3" fillId="0" borderId="8" xfId="3" applyNumberFormat="1" applyFont="1" applyFill="1" applyBorder="1" applyProtection="1"/>
    <xf numFmtId="4" fontId="3" fillId="0" borderId="48" xfId="3" applyNumberFormat="1" applyFont="1" applyFill="1" applyBorder="1" applyProtection="1">
      <protection locked="0"/>
    </xf>
    <xf numFmtId="4" fontId="3" fillId="0" borderId="36" xfId="3" applyNumberFormat="1" applyFont="1" applyFill="1" applyBorder="1" applyProtection="1">
      <protection locked="0"/>
    </xf>
    <xf numFmtId="4" fontId="3" fillId="0" borderId="47" xfId="3" applyNumberFormat="1" applyFont="1" applyBorder="1" applyProtection="1">
      <protection locked="0"/>
    </xf>
    <xf numFmtId="167" fontId="6" fillId="0" borderId="49" xfId="3" applyNumberFormat="1" applyFont="1" applyBorder="1" applyProtection="1">
      <protection locked="0"/>
    </xf>
    <xf numFmtId="4" fontId="7" fillId="0" borderId="50" xfId="3" applyNumberFormat="1" applyFont="1" applyBorder="1" applyAlignment="1" applyProtection="1">
      <alignment horizontal="center" vertical="center"/>
    </xf>
    <xf numFmtId="166" fontId="3" fillId="0" borderId="20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20" xfId="3" applyNumberFormat="1" applyFont="1" applyFill="1" applyBorder="1" applyProtection="1"/>
    <xf numFmtId="4" fontId="3" fillId="0" borderId="51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>
      <protection locked="0"/>
    </xf>
    <xf numFmtId="4" fontId="3" fillId="0" borderId="31" xfId="3" applyNumberFormat="1" applyFont="1" applyBorder="1" applyProtection="1">
      <protection locked="0"/>
    </xf>
    <xf numFmtId="167" fontId="6" fillId="0" borderId="40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7" fontId="6" fillId="0" borderId="20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4" fontId="3" fillId="0" borderId="18" xfId="3" applyNumberFormat="1" applyFont="1" applyFill="1" applyBorder="1" applyProtection="1">
      <protection locked="0"/>
    </xf>
    <xf numFmtId="4" fontId="3" fillId="0" borderId="19" xfId="3" applyNumberFormat="1" applyFont="1" applyFill="1" applyBorder="1" applyProtection="1">
      <protection locked="0"/>
    </xf>
    <xf numFmtId="4" fontId="3" fillId="0" borderId="19" xfId="3" applyNumberFormat="1" applyFont="1" applyBorder="1" applyProtection="1">
      <protection locked="0"/>
    </xf>
    <xf numFmtId="4" fontId="3" fillId="0" borderId="53" xfId="3" applyNumberFormat="1" applyFont="1" applyFill="1" applyBorder="1" applyProtection="1">
      <protection locked="0"/>
    </xf>
    <xf numFmtId="4" fontId="7" fillId="0" borderId="54" xfId="3" applyNumberFormat="1" applyFont="1" applyBorder="1" applyAlignment="1" applyProtection="1">
      <alignment horizontal="center" vertical="center"/>
    </xf>
    <xf numFmtId="4" fontId="3" fillId="0" borderId="55" xfId="3" applyNumberFormat="1" applyFont="1" applyFill="1" applyBorder="1" applyProtection="1"/>
    <xf numFmtId="4" fontId="3" fillId="0" borderId="51" xfId="3" applyNumberFormat="1" applyFont="1" applyFill="1" applyBorder="1" applyProtection="1"/>
    <xf numFmtId="4" fontId="3" fillId="0" borderId="31" xfId="3" applyNumberFormat="1" applyFont="1" applyFill="1" applyBorder="1" applyProtection="1">
      <protection locked="0"/>
    </xf>
    <xf numFmtId="166" fontId="3" fillId="0" borderId="56" xfId="3" applyNumberFormat="1" applyFont="1" applyFill="1" applyBorder="1" applyProtection="1"/>
    <xf numFmtId="166" fontId="3" fillId="0" borderId="57" xfId="3" applyNumberFormat="1" applyFont="1" applyFill="1" applyBorder="1" applyProtection="1"/>
    <xf numFmtId="4" fontId="3" fillId="0" borderId="29" xfId="3" applyNumberFormat="1" applyFont="1" applyFill="1" applyBorder="1" applyProtection="1"/>
    <xf numFmtId="4" fontId="3" fillId="0" borderId="58" xfId="3" applyNumberFormat="1" applyFont="1" applyFill="1" applyBorder="1" applyProtection="1"/>
    <xf numFmtId="4" fontId="3" fillId="0" borderId="43" xfId="3" applyNumberFormat="1" applyFont="1" applyFill="1" applyBorder="1" applyProtection="1">
      <protection locked="0"/>
    </xf>
    <xf numFmtId="4" fontId="3" fillId="0" borderId="44" xfId="3" applyNumberFormat="1" applyFont="1" applyFill="1" applyBorder="1" applyProtection="1">
      <protection locked="0"/>
    </xf>
    <xf numFmtId="4" fontId="7" fillId="0" borderId="59" xfId="3" applyNumberFormat="1" applyFont="1" applyBorder="1" applyAlignment="1" applyProtection="1">
      <alignment horizontal="center" vertical="center"/>
    </xf>
    <xf numFmtId="4" fontId="3" fillId="0" borderId="47" xfId="3" applyNumberFormat="1" applyFont="1" applyFill="1" applyBorder="1" applyProtection="1">
      <protection locked="0"/>
    </xf>
    <xf numFmtId="4" fontId="7" fillId="0" borderId="37" xfId="3" applyNumberFormat="1" applyFont="1" applyBorder="1" applyAlignment="1" applyProtection="1">
      <alignment horizontal="center" vertical="center"/>
    </xf>
    <xf numFmtId="167" fontId="6" fillId="0" borderId="34" xfId="3" applyNumberFormat="1" applyFont="1" applyBorder="1" applyProtection="1">
      <protection locked="0"/>
    </xf>
    <xf numFmtId="166" fontId="3" fillId="0" borderId="60" xfId="3" applyNumberFormat="1" applyFont="1" applyFill="1" applyBorder="1" applyProtection="1"/>
    <xf numFmtId="166" fontId="3" fillId="0" borderId="41" xfId="3" applyNumberFormat="1" applyFont="1" applyFill="1" applyBorder="1" applyProtection="1"/>
    <xf numFmtId="4" fontId="3" fillId="0" borderId="60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41" xfId="3" applyNumberFormat="1" applyFont="1" applyFill="1" applyBorder="1" applyProtection="1">
      <protection locked="0"/>
    </xf>
    <xf numFmtId="4" fontId="3" fillId="0" borderId="61" xfId="3" applyNumberFormat="1" applyFont="1" applyFill="1" applyBorder="1" applyProtection="1"/>
    <xf numFmtId="4" fontId="3" fillId="0" borderId="39" xfId="3" applyNumberFormat="1" applyFont="1" applyFill="1" applyBorder="1" applyProtection="1">
      <protection locked="0"/>
    </xf>
    <xf numFmtId="4" fontId="3" fillId="0" borderId="61" xfId="3" applyNumberFormat="1" applyFont="1" applyFill="1" applyBorder="1" applyProtection="1">
      <protection locked="0"/>
    </xf>
    <xf numFmtId="10" fontId="3" fillId="0" borderId="62" xfId="4" applyNumberFormat="1" applyFont="1" applyFill="1" applyBorder="1" applyProtection="1"/>
    <xf numFmtId="4" fontId="3" fillId="0" borderId="63" xfId="3" applyNumberFormat="1" applyFont="1" applyFill="1" applyBorder="1" applyProtection="1">
      <protection locked="0"/>
    </xf>
    <xf numFmtId="4" fontId="3" fillId="0" borderId="58" xfId="3" applyNumberFormat="1" applyFont="1" applyFill="1" applyBorder="1" applyProtection="1">
      <protection locked="0"/>
    </xf>
    <xf numFmtId="4" fontId="7" fillId="0" borderId="45" xfId="3" applyNumberFormat="1" applyFont="1" applyBorder="1" applyAlignment="1" applyProtection="1">
      <alignment horizontal="center" vertical="center"/>
    </xf>
    <xf numFmtId="4" fontId="13" fillId="0" borderId="52" xfId="3" applyNumberFormat="1" applyFont="1" applyBorder="1" applyAlignment="1" applyProtection="1">
      <alignment horizontal="center" vertical="center" wrapText="1"/>
    </xf>
    <xf numFmtId="4" fontId="7" fillId="0" borderId="36" xfId="3" applyNumberFormat="1" applyFont="1" applyBorder="1" applyAlignment="1" applyProtection="1">
      <alignment horizontal="center" vertical="center"/>
    </xf>
    <xf numFmtId="4" fontId="7" fillId="0" borderId="40" xfId="3" applyNumberFormat="1" applyFont="1" applyBorder="1" applyAlignment="1" applyProtection="1">
      <alignment horizontal="center" vertical="center" wrapText="1"/>
    </xf>
    <xf numFmtId="4" fontId="7" fillId="0" borderId="61" xfId="3" applyNumberFormat="1" applyFont="1" applyBorder="1" applyAlignment="1" applyProtection="1">
      <alignment horizontal="center" vertical="center" wrapText="1"/>
    </xf>
    <xf numFmtId="4" fontId="7" fillId="0" borderId="39" xfId="3" applyNumberFormat="1" applyFont="1" applyBorder="1" applyAlignment="1" applyProtection="1">
      <alignment horizontal="center" vertical="center"/>
    </xf>
    <xf numFmtId="4" fontId="7" fillId="0" borderId="61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7" fillId="0" borderId="8" xfId="3" applyNumberFormat="1" applyFont="1" applyBorder="1" applyAlignment="1" applyProtection="1">
      <alignment horizontal="center" vertical="center"/>
    </xf>
    <xf numFmtId="4" fontId="3" fillId="0" borderId="12" xfId="3" applyNumberFormat="1" applyFont="1" applyBorder="1" applyAlignment="1" applyProtection="1">
      <alignment horizontal="center"/>
    </xf>
    <xf numFmtId="4" fontId="16" fillId="3" borderId="5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7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7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52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7" xfId="3" applyNumberFormat="1" applyFont="1" applyBorder="1" applyAlignment="1" applyProtection="1">
      <alignment horizontal="center" vertical="center"/>
    </xf>
    <xf numFmtId="4" fontId="14" fillId="0" borderId="64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Percent" xfId="4" builtinId="5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4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32014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view="pageBreakPreview" zoomScale="70" zoomScaleNormal="70" zoomScaleSheetLayoutView="70" workbookViewId="0">
      <selection activeCell="B5" sqref="B5:F6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customHeight="1" x14ac:dyDescent="0.25">
      <c r="B2" s="110" t="s">
        <v>52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2:16" s="2" customFormat="1" ht="15" customHeight="1" x14ac:dyDescent="0.25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2:16" s="2" customFormat="1" ht="42" customHeight="1" thickBot="1" x14ac:dyDescent="0.3"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2:16" s="2" customFormat="1" ht="15" customHeight="1" x14ac:dyDescent="0.25">
      <c r="B5" s="119" t="s">
        <v>51</v>
      </c>
      <c r="C5" s="120"/>
      <c r="D5" s="120"/>
      <c r="E5" s="120"/>
      <c r="F5" s="121"/>
      <c r="G5" s="119" t="s">
        <v>50</v>
      </c>
      <c r="H5" s="120"/>
      <c r="I5" s="120"/>
      <c r="J5" s="120"/>
      <c r="K5" s="121"/>
      <c r="L5" s="120" t="s">
        <v>49</v>
      </c>
      <c r="M5" s="120"/>
      <c r="N5" s="120"/>
      <c r="O5" s="120"/>
      <c r="P5" s="121"/>
    </row>
    <row r="6" spans="2:16" s="2" customFormat="1" ht="15.75" customHeight="1" thickBot="1" x14ac:dyDescent="0.3">
      <c r="B6" s="122"/>
      <c r="C6" s="123"/>
      <c r="D6" s="123"/>
      <c r="E6" s="123"/>
      <c r="F6" s="124"/>
      <c r="G6" s="122"/>
      <c r="H6" s="123"/>
      <c r="I6" s="123"/>
      <c r="J6" s="123"/>
      <c r="K6" s="124"/>
      <c r="L6" s="123"/>
      <c r="M6" s="123"/>
      <c r="N6" s="123"/>
      <c r="O6" s="123"/>
      <c r="P6" s="124"/>
    </row>
    <row r="7" spans="2:16" s="2" customFormat="1" ht="21.75" customHeight="1" thickBot="1" x14ac:dyDescent="0.3">
      <c r="B7" s="125" t="s">
        <v>36</v>
      </c>
      <c r="C7" s="127" t="s">
        <v>48</v>
      </c>
      <c r="D7" s="125" t="s">
        <v>47</v>
      </c>
      <c r="E7" s="129"/>
      <c r="F7" s="130"/>
      <c r="G7" s="134" t="s">
        <v>46</v>
      </c>
      <c r="H7" s="129"/>
      <c r="I7" s="129"/>
      <c r="J7" s="125" t="s">
        <v>45</v>
      </c>
      <c r="K7" s="135"/>
      <c r="L7" s="138" t="s">
        <v>44</v>
      </c>
      <c r="M7" s="129"/>
      <c r="N7" s="129"/>
      <c r="O7" s="130"/>
      <c r="P7" s="127" t="s">
        <v>43</v>
      </c>
    </row>
    <row r="8" spans="2:16" s="107" customFormat="1" ht="29.25" customHeight="1" thickBot="1" x14ac:dyDescent="0.3">
      <c r="B8" s="126"/>
      <c r="C8" s="128"/>
      <c r="D8" s="131"/>
      <c r="E8" s="132"/>
      <c r="F8" s="133"/>
      <c r="G8" s="132"/>
      <c r="H8" s="132"/>
      <c r="I8" s="132"/>
      <c r="J8" s="136"/>
      <c r="K8" s="137"/>
      <c r="L8" s="140" t="s">
        <v>42</v>
      </c>
      <c r="M8" s="141"/>
      <c r="N8" s="140" t="s">
        <v>41</v>
      </c>
      <c r="O8" s="141"/>
      <c r="P8" s="139"/>
    </row>
    <row r="9" spans="2:16" s="2" customFormat="1" ht="53.25" customHeight="1" thickBot="1" x14ac:dyDescent="0.3">
      <c r="B9" s="126"/>
      <c r="C9" s="128"/>
      <c r="D9" s="106" t="s">
        <v>40</v>
      </c>
      <c r="E9" s="105" t="s">
        <v>39</v>
      </c>
      <c r="F9" s="43" t="s">
        <v>0</v>
      </c>
      <c r="G9" s="106" t="s">
        <v>40</v>
      </c>
      <c r="H9" s="105" t="s">
        <v>39</v>
      </c>
      <c r="I9" s="43" t="s">
        <v>0</v>
      </c>
      <c r="J9" s="104" t="s">
        <v>38</v>
      </c>
      <c r="K9" s="103" t="s">
        <v>37</v>
      </c>
      <c r="L9" s="102" t="s">
        <v>36</v>
      </c>
      <c r="M9" s="108" t="s">
        <v>2</v>
      </c>
      <c r="N9" s="102" t="s">
        <v>36</v>
      </c>
      <c r="O9" s="108" t="s">
        <v>2</v>
      </c>
      <c r="P9" s="101"/>
    </row>
    <row r="10" spans="2:16" s="2" customFormat="1" ht="15" x14ac:dyDescent="0.25">
      <c r="B10" s="100" t="s">
        <v>35</v>
      </c>
      <c r="C10" s="48">
        <v>1.7</v>
      </c>
      <c r="D10" s="47">
        <v>8782414.3601176478</v>
      </c>
      <c r="E10" s="46">
        <v>9000000</v>
      </c>
      <c r="F10" s="45">
        <f t="shared" ref="F10:F32" si="0">D10+E10</f>
        <v>17782414.360117648</v>
      </c>
      <c r="G10" s="99">
        <v>13643418.560000001</v>
      </c>
      <c r="H10" s="98">
        <v>5905652.75</v>
      </c>
      <c r="I10" s="45">
        <f>G10+H10</f>
        <v>19549071.310000002</v>
      </c>
      <c r="J10" s="82">
        <f t="shared" ref="J10:J33" si="1">F10*C10</f>
        <v>30230104.4122</v>
      </c>
      <c r="K10" s="81">
        <f t="shared" ref="K10:K33" si="2">I10*C10</f>
        <v>33233421.227000002</v>
      </c>
      <c r="L10" s="80">
        <f>IF((F10-I10)&gt;0, (F10-I10), 0)</f>
        <v>0</v>
      </c>
      <c r="M10" s="79">
        <f t="shared" ref="M10:M33" si="3">L10*C10</f>
        <v>0</v>
      </c>
      <c r="N10" s="80">
        <f>IF((F10-I10)&lt;0, (F10-I10), 0)</f>
        <v>-1766656.9498823546</v>
      </c>
      <c r="O10" s="79">
        <f t="shared" ref="O10:O33" si="4">N10*C10</f>
        <v>-3003316.8148000026</v>
      </c>
      <c r="P10" s="97">
        <f t="shared" ref="P10:P33" si="5">IF(L10&gt;0,M10/$E$37,O10/$E$37)</f>
        <v>-4.9764292062671377E-2</v>
      </c>
    </row>
    <row r="11" spans="2:16" s="2" customFormat="1" ht="15" x14ac:dyDescent="0.25">
      <c r="B11" s="68" t="s">
        <v>34</v>
      </c>
      <c r="C11" s="42">
        <v>1.9898</v>
      </c>
      <c r="D11" s="41">
        <v>1135034.1408453111</v>
      </c>
      <c r="E11" s="66">
        <v>0</v>
      </c>
      <c r="F11" s="63">
        <f t="shared" si="0"/>
        <v>1135034.1408453111</v>
      </c>
      <c r="G11" s="72">
        <v>1175388.96</v>
      </c>
      <c r="H11" s="93">
        <v>0</v>
      </c>
      <c r="I11" s="63">
        <f>G11+H11</f>
        <v>1175388.96</v>
      </c>
      <c r="J11" s="92">
        <f t="shared" si="1"/>
        <v>2258490.9334539999</v>
      </c>
      <c r="K11" s="91">
        <f t="shared" si="2"/>
        <v>2338788.952608</v>
      </c>
      <c r="L11" s="37">
        <f t="shared" ref="L11:L33" si="6">IF((F11-I11)&gt;0, (F11-I11), 0)</f>
        <v>0</v>
      </c>
      <c r="M11" s="61">
        <f t="shared" si="3"/>
        <v>0</v>
      </c>
      <c r="N11" s="37">
        <f>IF((F11-I11)&lt;0, (F11-I11), 0)</f>
        <v>-40354.819154688856</v>
      </c>
      <c r="O11" s="61">
        <f t="shared" si="4"/>
        <v>-80298.019153999892</v>
      </c>
      <c r="P11" s="49">
        <f t="shared" si="5"/>
        <v>-1.33052032923797E-3</v>
      </c>
    </row>
    <row r="12" spans="2:16" s="2" customFormat="1" ht="15" x14ac:dyDescent="0.25">
      <c r="B12" s="68" t="s">
        <v>33</v>
      </c>
      <c r="C12" s="42">
        <v>2.3334000000000001</v>
      </c>
      <c r="D12" s="41">
        <v>107956.66117768064</v>
      </c>
      <c r="E12" s="66">
        <v>0</v>
      </c>
      <c r="F12" s="39">
        <f t="shared" si="0"/>
        <v>107956.66117768064</v>
      </c>
      <c r="G12" s="96">
        <v>93113.77</v>
      </c>
      <c r="H12" s="95">
        <v>0</v>
      </c>
      <c r="I12" s="39">
        <f>G12+H12</f>
        <v>93113.77</v>
      </c>
      <c r="J12" s="94">
        <f t="shared" si="1"/>
        <v>251906.07319200001</v>
      </c>
      <c r="K12" s="38">
        <f t="shared" si="2"/>
        <v>217271.67091800002</v>
      </c>
      <c r="L12" s="37">
        <f t="shared" si="6"/>
        <v>14842.891177680634</v>
      </c>
      <c r="M12" s="61">
        <f t="shared" si="3"/>
        <v>34634.402273999993</v>
      </c>
      <c r="N12" s="37">
        <f t="shared" ref="N12:N33" si="7">IF((F12-I12)&lt;0, (F12-I12), 0)</f>
        <v>0</v>
      </c>
      <c r="O12" s="61">
        <f t="shared" si="4"/>
        <v>0</v>
      </c>
      <c r="P12" s="49">
        <f t="shared" si="5"/>
        <v>5.7388434736085632E-4</v>
      </c>
    </row>
    <row r="13" spans="2:16" s="2" customFormat="1" ht="15" x14ac:dyDescent="0.25">
      <c r="B13" s="68" t="s">
        <v>32</v>
      </c>
      <c r="C13" s="42"/>
      <c r="D13" s="41"/>
      <c r="E13" s="66"/>
      <c r="F13" s="63">
        <f t="shared" si="0"/>
        <v>0</v>
      </c>
      <c r="G13" s="72"/>
      <c r="H13" s="93"/>
      <c r="I13" s="63">
        <f>G13+H13</f>
        <v>0</v>
      </c>
      <c r="J13" s="92">
        <f t="shared" si="1"/>
        <v>0</v>
      </c>
      <c r="K13" s="91">
        <f t="shared" si="2"/>
        <v>0</v>
      </c>
      <c r="L13" s="37">
        <f t="shared" si="6"/>
        <v>0</v>
      </c>
      <c r="M13" s="61">
        <f t="shared" si="3"/>
        <v>0</v>
      </c>
      <c r="N13" s="37">
        <f t="shared" si="7"/>
        <v>0</v>
      </c>
      <c r="O13" s="61">
        <f t="shared" si="4"/>
        <v>0</v>
      </c>
      <c r="P13" s="49">
        <f t="shared" si="5"/>
        <v>0</v>
      </c>
    </row>
    <row r="14" spans="2:16" s="2" customFormat="1" ht="15" x14ac:dyDescent="0.25">
      <c r="B14" s="68" t="s">
        <v>31</v>
      </c>
      <c r="C14" s="42">
        <v>1.8006</v>
      </c>
      <c r="D14" s="41">
        <v>0.8513917583027879</v>
      </c>
      <c r="E14" s="66">
        <v>0</v>
      </c>
      <c r="F14" s="39">
        <f t="shared" si="0"/>
        <v>0.8513917583027879</v>
      </c>
      <c r="G14" s="96">
        <v>1.1200000000000001</v>
      </c>
      <c r="H14" s="95">
        <v>0</v>
      </c>
      <c r="I14" s="39">
        <f>G14+H14</f>
        <v>1.1200000000000001</v>
      </c>
      <c r="J14" s="94">
        <f t="shared" si="1"/>
        <v>1.5330159999999999</v>
      </c>
      <c r="K14" s="38">
        <f t="shared" si="2"/>
        <v>2.0166720000000002</v>
      </c>
      <c r="L14" s="37">
        <f t="shared" si="6"/>
        <v>0</v>
      </c>
      <c r="M14" s="61">
        <f t="shared" si="3"/>
        <v>0</v>
      </c>
      <c r="N14" s="37">
        <f t="shared" si="7"/>
        <v>-0.2686082416972122</v>
      </c>
      <c r="O14" s="61">
        <f t="shared" si="4"/>
        <v>-0.48365600000000031</v>
      </c>
      <c r="P14" s="49">
        <f t="shared" si="5"/>
        <v>-8.0140724159552897E-9</v>
      </c>
    </row>
    <row r="15" spans="2:16" s="2" customFormat="1" ht="15" x14ac:dyDescent="0.25">
      <c r="B15" s="68" t="s">
        <v>30</v>
      </c>
      <c r="C15" s="42"/>
      <c r="D15" s="41"/>
      <c r="E15" s="66"/>
      <c r="F15" s="63">
        <f t="shared" si="0"/>
        <v>0</v>
      </c>
      <c r="G15" s="72"/>
      <c r="H15" s="93"/>
      <c r="I15" s="63">
        <f t="shared" ref="I15:I33" si="8">G15+H15</f>
        <v>0</v>
      </c>
      <c r="J15" s="92">
        <f t="shared" si="1"/>
        <v>0</v>
      </c>
      <c r="K15" s="91">
        <f t="shared" si="2"/>
        <v>0</v>
      </c>
      <c r="L15" s="37">
        <f t="shared" si="6"/>
        <v>0</v>
      </c>
      <c r="M15" s="61">
        <f t="shared" si="3"/>
        <v>0</v>
      </c>
      <c r="N15" s="37">
        <f t="shared" si="7"/>
        <v>0</v>
      </c>
      <c r="O15" s="61">
        <f t="shared" si="4"/>
        <v>0</v>
      </c>
      <c r="P15" s="49">
        <f t="shared" si="5"/>
        <v>0</v>
      </c>
    </row>
    <row r="16" spans="2:16" s="2" customFormat="1" ht="15" x14ac:dyDescent="0.25">
      <c r="B16" s="68" t="s">
        <v>29</v>
      </c>
      <c r="C16" s="42"/>
      <c r="D16" s="41"/>
      <c r="E16" s="66"/>
      <c r="F16" s="39">
        <f t="shared" si="0"/>
        <v>0</v>
      </c>
      <c r="G16" s="96"/>
      <c r="H16" s="95"/>
      <c r="I16" s="39">
        <f t="shared" si="8"/>
        <v>0</v>
      </c>
      <c r="J16" s="94">
        <f t="shared" si="1"/>
        <v>0</v>
      </c>
      <c r="K16" s="38">
        <f t="shared" si="2"/>
        <v>0</v>
      </c>
      <c r="L16" s="37">
        <f t="shared" si="6"/>
        <v>0</v>
      </c>
      <c r="M16" s="61">
        <f t="shared" si="3"/>
        <v>0</v>
      </c>
      <c r="N16" s="36">
        <f t="shared" si="7"/>
        <v>0</v>
      </c>
      <c r="O16" s="35">
        <f t="shared" si="4"/>
        <v>0</v>
      </c>
      <c r="P16" s="49">
        <f t="shared" si="5"/>
        <v>0</v>
      </c>
    </row>
    <row r="17" spans="2:16" s="2" customFormat="1" ht="15" x14ac:dyDescent="0.25">
      <c r="B17" s="68" t="s">
        <v>28</v>
      </c>
      <c r="C17" s="42"/>
      <c r="D17" s="41"/>
      <c r="E17" s="66"/>
      <c r="F17" s="63">
        <f t="shared" si="0"/>
        <v>0</v>
      </c>
      <c r="G17" s="72"/>
      <c r="H17" s="93"/>
      <c r="I17" s="63">
        <f t="shared" si="8"/>
        <v>0</v>
      </c>
      <c r="J17" s="92">
        <f t="shared" si="1"/>
        <v>0</v>
      </c>
      <c r="K17" s="91">
        <f t="shared" si="2"/>
        <v>0</v>
      </c>
      <c r="L17" s="37">
        <f t="shared" si="6"/>
        <v>0</v>
      </c>
      <c r="M17" s="61">
        <f t="shared" si="3"/>
        <v>0</v>
      </c>
      <c r="N17" s="90">
        <f t="shared" si="7"/>
        <v>0</v>
      </c>
      <c r="O17" s="89">
        <f t="shared" si="4"/>
        <v>0</v>
      </c>
      <c r="P17" s="49">
        <f t="shared" si="5"/>
        <v>0</v>
      </c>
    </row>
    <row r="18" spans="2:16" s="2" customFormat="1" ht="15" x14ac:dyDescent="0.25">
      <c r="B18" s="68" t="s">
        <v>27</v>
      </c>
      <c r="C18" s="42"/>
      <c r="D18" s="41"/>
      <c r="E18" s="66"/>
      <c r="F18" s="39">
        <f t="shared" si="0"/>
        <v>0</v>
      </c>
      <c r="G18" s="96"/>
      <c r="H18" s="95"/>
      <c r="I18" s="39">
        <f t="shared" si="8"/>
        <v>0</v>
      </c>
      <c r="J18" s="94">
        <f t="shared" si="1"/>
        <v>0</v>
      </c>
      <c r="K18" s="38">
        <f t="shared" si="2"/>
        <v>0</v>
      </c>
      <c r="L18" s="37">
        <f t="shared" si="6"/>
        <v>0</v>
      </c>
      <c r="M18" s="61">
        <f t="shared" si="3"/>
        <v>0</v>
      </c>
      <c r="N18" s="36">
        <f t="shared" si="7"/>
        <v>0</v>
      </c>
      <c r="O18" s="35">
        <f t="shared" si="4"/>
        <v>0</v>
      </c>
      <c r="P18" s="49">
        <f t="shared" si="5"/>
        <v>0</v>
      </c>
    </row>
    <row r="19" spans="2:16" s="2" customFormat="1" ht="15" x14ac:dyDescent="0.25">
      <c r="B19" s="68" t="s">
        <v>26</v>
      </c>
      <c r="C19" s="42"/>
      <c r="D19" s="41"/>
      <c r="E19" s="66"/>
      <c r="F19" s="63">
        <f t="shared" si="0"/>
        <v>0</v>
      </c>
      <c r="G19" s="72"/>
      <c r="H19" s="93"/>
      <c r="I19" s="63">
        <f t="shared" si="8"/>
        <v>0</v>
      </c>
      <c r="J19" s="92">
        <f t="shared" si="1"/>
        <v>0</v>
      </c>
      <c r="K19" s="91">
        <f t="shared" si="2"/>
        <v>0</v>
      </c>
      <c r="L19" s="37">
        <f t="shared" si="6"/>
        <v>0</v>
      </c>
      <c r="M19" s="61">
        <f t="shared" si="3"/>
        <v>0</v>
      </c>
      <c r="N19" s="90">
        <f t="shared" si="7"/>
        <v>0</v>
      </c>
      <c r="O19" s="89">
        <f t="shared" si="4"/>
        <v>0</v>
      </c>
      <c r="P19" s="49">
        <f t="shared" si="5"/>
        <v>0</v>
      </c>
    </row>
    <row r="20" spans="2:16" s="2" customFormat="1" ht="15" x14ac:dyDescent="0.25">
      <c r="B20" s="68" t="s">
        <v>25</v>
      </c>
      <c r="C20" s="88"/>
      <c r="D20" s="41"/>
      <c r="E20" s="66"/>
      <c r="F20" s="63">
        <f t="shared" si="0"/>
        <v>0</v>
      </c>
      <c r="G20" s="65"/>
      <c r="H20" s="64"/>
      <c r="I20" s="63">
        <f t="shared" si="8"/>
        <v>0</v>
      </c>
      <c r="J20" s="30">
        <f t="shared" si="1"/>
        <v>0</v>
      </c>
      <c r="K20" s="62">
        <f t="shared" si="2"/>
        <v>0</v>
      </c>
      <c r="L20" s="37">
        <f t="shared" si="6"/>
        <v>0</v>
      </c>
      <c r="M20" s="61">
        <f t="shared" si="3"/>
        <v>0</v>
      </c>
      <c r="N20" s="37">
        <f t="shared" si="7"/>
        <v>0</v>
      </c>
      <c r="O20" s="61">
        <f t="shared" si="4"/>
        <v>0</v>
      </c>
      <c r="P20" s="49">
        <f t="shared" si="5"/>
        <v>0</v>
      </c>
    </row>
    <row r="21" spans="2:16" s="2" customFormat="1" ht="15" x14ac:dyDescent="0.25">
      <c r="B21" s="75" t="s">
        <v>24</v>
      </c>
      <c r="C21" s="88"/>
      <c r="D21" s="41"/>
      <c r="E21" s="66"/>
      <c r="F21" s="62">
        <f t="shared" si="0"/>
        <v>0</v>
      </c>
      <c r="G21" s="72"/>
      <c r="H21" s="71"/>
      <c r="I21" s="63">
        <f t="shared" si="8"/>
        <v>0</v>
      </c>
      <c r="J21" s="30">
        <f t="shared" si="1"/>
        <v>0</v>
      </c>
      <c r="K21" s="62">
        <f t="shared" si="2"/>
        <v>0</v>
      </c>
      <c r="L21" s="37">
        <f t="shared" si="6"/>
        <v>0</v>
      </c>
      <c r="M21" s="61">
        <f t="shared" si="3"/>
        <v>0</v>
      </c>
      <c r="N21" s="37">
        <f>IF((F21-I21)&lt;0, (F21-I21), 0)</f>
        <v>0</v>
      </c>
      <c r="O21" s="61">
        <f t="shared" si="4"/>
        <v>0</v>
      </c>
      <c r="P21" s="49">
        <f t="shared" si="5"/>
        <v>0</v>
      </c>
    </row>
    <row r="22" spans="2:16" s="2" customFormat="1" thickBot="1" x14ac:dyDescent="0.3">
      <c r="B22" s="87" t="s">
        <v>23</v>
      </c>
      <c r="C22" s="33"/>
      <c r="D22" s="32"/>
      <c r="E22" s="58"/>
      <c r="F22" s="55">
        <f t="shared" si="0"/>
        <v>0</v>
      </c>
      <c r="G22" s="57"/>
      <c r="H22" s="86"/>
      <c r="I22" s="55">
        <f t="shared" si="8"/>
        <v>0</v>
      </c>
      <c r="J22" s="54">
        <f t="shared" si="1"/>
        <v>0</v>
      </c>
      <c r="K22" s="53">
        <f t="shared" si="2"/>
        <v>0</v>
      </c>
      <c r="L22" s="37">
        <f t="shared" si="6"/>
        <v>0</v>
      </c>
      <c r="M22" s="61">
        <f t="shared" si="3"/>
        <v>0</v>
      </c>
      <c r="N22" s="51">
        <f t="shared" si="7"/>
        <v>0</v>
      </c>
      <c r="O22" s="50">
        <f t="shared" si="4"/>
        <v>0</v>
      </c>
      <c r="P22" s="49">
        <f t="shared" si="5"/>
        <v>0</v>
      </c>
    </row>
    <row r="23" spans="2:16" s="2" customFormat="1" ht="15" x14ac:dyDescent="0.25">
      <c r="B23" s="85" t="s">
        <v>22</v>
      </c>
      <c r="C23" s="67">
        <v>0.25900000000000001</v>
      </c>
      <c r="D23" s="47">
        <v>346.5</v>
      </c>
      <c r="E23" s="46">
        <v>0</v>
      </c>
      <c r="F23" s="45">
        <f t="shared" si="0"/>
        <v>346.5</v>
      </c>
      <c r="G23" s="84">
        <v>0</v>
      </c>
      <c r="H23" s="83">
        <v>0</v>
      </c>
      <c r="I23" s="45">
        <f t="shared" si="8"/>
        <v>0</v>
      </c>
      <c r="J23" s="82">
        <f t="shared" si="1"/>
        <v>89.743499999999997</v>
      </c>
      <c r="K23" s="81">
        <f t="shared" si="2"/>
        <v>0</v>
      </c>
      <c r="L23" s="80">
        <f>IF((F23-I23)&gt;0, (F23-I23), 0)</f>
        <v>346.5</v>
      </c>
      <c r="M23" s="79">
        <f t="shared" si="3"/>
        <v>89.743499999999997</v>
      </c>
      <c r="N23" s="80">
        <f>IF((F23-I23)&lt;0, (F23-I23), 0)</f>
        <v>0</v>
      </c>
      <c r="O23" s="79">
        <f t="shared" si="4"/>
        <v>0</v>
      </c>
      <c r="P23" s="49">
        <f t="shared" si="5"/>
        <v>1.4870298473735113E-6</v>
      </c>
    </row>
    <row r="24" spans="2:16" s="2" customFormat="1" ht="15" x14ac:dyDescent="0.25">
      <c r="B24" s="68" t="s">
        <v>21</v>
      </c>
      <c r="C24" s="69">
        <v>2.24E-2</v>
      </c>
      <c r="D24" s="41">
        <v>148224194.71910721</v>
      </c>
      <c r="E24" s="66">
        <v>170000000</v>
      </c>
      <c r="F24" s="63">
        <f t="shared" si="0"/>
        <v>318224194.71910721</v>
      </c>
      <c r="G24" s="65">
        <v>315429021.56999999</v>
      </c>
      <c r="H24" s="78">
        <v>0</v>
      </c>
      <c r="I24" s="63">
        <f t="shared" si="8"/>
        <v>315429021.56999999</v>
      </c>
      <c r="J24" s="77">
        <f t="shared" si="1"/>
        <v>7128221.9617080018</v>
      </c>
      <c r="K24" s="76">
        <f t="shared" si="2"/>
        <v>7065610.083168</v>
      </c>
      <c r="L24" s="37">
        <f t="shared" si="6"/>
        <v>2795173.1491072178</v>
      </c>
      <c r="M24" s="61">
        <f t="shared" si="3"/>
        <v>62611.878540001679</v>
      </c>
      <c r="N24" s="37">
        <f t="shared" si="7"/>
        <v>0</v>
      </c>
      <c r="O24" s="61">
        <f t="shared" si="4"/>
        <v>0</v>
      </c>
      <c r="P24" s="49">
        <f t="shared" si="5"/>
        <v>1.0374649104292516E-3</v>
      </c>
    </row>
    <row r="25" spans="2:16" s="2" customFormat="1" ht="15" x14ac:dyDescent="0.25">
      <c r="B25" s="75" t="s">
        <v>20</v>
      </c>
      <c r="C25" s="69"/>
      <c r="D25" s="73"/>
      <c r="E25" s="40"/>
      <c r="F25" s="62">
        <f t="shared" si="0"/>
        <v>0</v>
      </c>
      <c r="G25" s="72"/>
      <c r="H25" s="74"/>
      <c r="I25" s="63">
        <f t="shared" si="8"/>
        <v>0</v>
      </c>
      <c r="J25" s="30">
        <f t="shared" si="1"/>
        <v>0</v>
      </c>
      <c r="K25" s="62">
        <f t="shared" si="2"/>
        <v>0</v>
      </c>
      <c r="L25" s="37">
        <f t="shared" si="6"/>
        <v>0</v>
      </c>
      <c r="M25" s="61">
        <f t="shared" si="3"/>
        <v>0</v>
      </c>
      <c r="N25" s="37">
        <f t="shared" si="7"/>
        <v>0</v>
      </c>
      <c r="O25" s="61">
        <f t="shared" si="4"/>
        <v>0</v>
      </c>
      <c r="P25" s="49">
        <f t="shared" si="5"/>
        <v>0</v>
      </c>
    </row>
    <row r="26" spans="2:16" s="2" customFormat="1" ht="15" x14ac:dyDescent="0.25">
      <c r="B26" s="68" t="s">
        <v>19</v>
      </c>
      <c r="C26" s="69"/>
      <c r="D26" s="73"/>
      <c r="E26" s="40"/>
      <c r="F26" s="62">
        <f t="shared" si="0"/>
        <v>0</v>
      </c>
      <c r="G26" s="72"/>
      <c r="H26" s="71"/>
      <c r="I26" s="63">
        <f t="shared" si="8"/>
        <v>0</v>
      </c>
      <c r="J26" s="30">
        <f t="shared" si="1"/>
        <v>0</v>
      </c>
      <c r="K26" s="62">
        <f t="shared" si="2"/>
        <v>0</v>
      </c>
      <c r="L26" s="37">
        <f t="shared" si="6"/>
        <v>0</v>
      </c>
      <c r="M26" s="61">
        <f t="shared" si="3"/>
        <v>0</v>
      </c>
      <c r="N26" s="37">
        <f t="shared" si="7"/>
        <v>0</v>
      </c>
      <c r="O26" s="61">
        <f t="shared" si="4"/>
        <v>0</v>
      </c>
      <c r="P26" s="49">
        <f t="shared" si="5"/>
        <v>0</v>
      </c>
    </row>
    <row r="27" spans="2:16" s="2" customFormat="1" ht="15" x14ac:dyDescent="0.25">
      <c r="B27" s="70" t="s">
        <v>18</v>
      </c>
      <c r="C27" s="69"/>
      <c r="D27" s="41"/>
      <c r="E27" s="66"/>
      <c r="F27" s="62">
        <f t="shared" si="0"/>
        <v>0</v>
      </c>
      <c r="G27" s="65"/>
      <c r="H27" s="64"/>
      <c r="I27" s="63">
        <f t="shared" si="8"/>
        <v>0</v>
      </c>
      <c r="J27" s="30">
        <f t="shared" si="1"/>
        <v>0</v>
      </c>
      <c r="K27" s="62">
        <f t="shared" si="2"/>
        <v>0</v>
      </c>
      <c r="L27" s="37">
        <f t="shared" si="6"/>
        <v>0</v>
      </c>
      <c r="M27" s="61">
        <f t="shared" si="3"/>
        <v>0</v>
      </c>
      <c r="N27" s="37">
        <f t="shared" si="7"/>
        <v>0</v>
      </c>
      <c r="O27" s="61">
        <f t="shared" si="4"/>
        <v>0</v>
      </c>
      <c r="P27" s="49">
        <f t="shared" si="5"/>
        <v>0</v>
      </c>
    </row>
    <row r="28" spans="2:16" s="2" customFormat="1" ht="15" x14ac:dyDescent="0.25">
      <c r="B28" s="68" t="s">
        <v>17</v>
      </c>
      <c r="C28" s="67"/>
      <c r="D28" s="41"/>
      <c r="E28" s="66"/>
      <c r="F28" s="62">
        <f t="shared" si="0"/>
        <v>0</v>
      </c>
      <c r="G28" s="65"/>
      <c r="H28" s="64"/>
      <c r="I28" s="63">
        <f t="shared" si="8"/>
        <v>0</v>
      </c>
      <c r="J28" s="30">
        <f t="shared" si="1"/>
        <v>0</v>
      </c>
      <c r="K28" s="62">
        <f t="shared" si="2"/>
        <v>0</v>
      </c>
      <c r="L28" s="37">
        <f t="shared" si="6"/>
        <v>0</v>
      </c>
      <c r="M28" s="61">
        <f t="shared" si="3"/>
        <v>0</v>
      </c>
      <c r="N28" s="37">
        <f t="shared" si="7"/>
        <v>0</v>
      </c>
      <c r="O28" s="61">
        <f t="shared" si="4"/>
        <v>0</v>
      </c>
      <c r="P28" s="49">
        <f t="shared" si="5"/>
        <v>0</v>
      </c>
    </row>
    <row r="29" spans="2:16" s="2" customFormat="1" thickBot="1" x14ac:dyDescent="0.3">
      <c r="B29" s="60" t="s">
        <v>16</v>
      </c>
      <c r="C29" s="59"/>
      <c r="D29" s="32"/>
      <c r="E29" s="58"/>
      <c r="F29" s="55">
        <f t="shared" si="0"/>
        <v>0</v>
      </c>
      <c r="G29" s="57"/>
      <c r="H29" s="56"/>
      <c r="I29" s="55">
        <f t="shared" si="8"/>
        <v>0</v>
      </c>
      <c r="J29" s="54">
        <f t="shared" si="1"/>
        <v>0</v>
      </c>
      <c r="K29" s="53">
        <f t="shared" si="2"/>
        <v>0</v>
      </c>
      <c r="L29" s="28">
        <f t="shared" si="6"/>
        <v>0</v>
      </c>
      <c r="M29" s="52">
        <f t="shared" si="3"/>
        <v>0</v>
      </c>
      <c r="N29" s="51">
        <f t="shared" si="7"/>
        <v>0</v>
      </c>
      <c r="O29" s="50">
        <f t="shared" si="4"/>
        <v>0</v>
      </c>
      <c r="P29" s="49">
        <f t="shared" si="5"/>
        <v>0</v>
      </c>
    </row>
    <row r="30" spans="2:16" s="2" customFormat="1" ht="15" x14ac:dyDescent="0.25">
      <c r="B30" s="43" t="s">
        <v>15</v>
      </c>
      <c r="C30" s="48"/>
      <c r="D30" s="47"/>
      <c r="E30" s="46"/>
      <c r="F30" s="45">
        <f t="shared" si="0"/>
        <v>0</v>
      </c>
      <c r="G30" s="84"/>
      <c r="H30" s="83"/>
      <c r="I30" s="45">
        <f t="shared" si="8"/>
        <v>0</v>
      </c>
      <c r="J30" s="30">
        <f t="shared" si="1"/>
        <v>0</v>
      </c>
      <c r="K30" s="38">
        <f t="shared" si="2"/>
        <v>0</v>
      </c>
      <c r="L30" s="44">
        <f t="shared" si="6"/>
        <v>0</v>
      </c>
      <c r="M30" s="79">
        <f t="shared" si="3"/>
        <v>0</v>
      </c>
      <c r="N30" s="44">
        <f t="shared" si="7"/>
        <v>0</v>
      </c>
      <c r="O30" s="79">
        <f t="shared" si="4"/>
        <v>0</v>
      </c>
      <c r="P30" s="34">
        <f t="shared" si="5"/>
        <v>0</v>
      </c>
    </row>
    <row r="31" spans="2:16" s="2" customFormat="1" ht="15" x14ac:dyDescent="0.25">
      <c r="B31" s="43" t="s">
        <v>14</v>
      </c>
      <c r="C31" s="42"/>
      <c r="D31" s="41"/>
      <c r="E31" s="40"/>
      <c r="F31" s="63">
        <f t="shared" si="0"/>
        <v>0</v>
      </c>
      <c r="G31" s="65"/>
      <c r="H31" s="78"/>
      <c r="I31" s="63">
        <f t="shared" si="8"/>
        <v>0</v>
      </c>
      <c r="J31" s="30">
        <f t="shared" si="1"/>
        <v>0</v>
      </c>
      <c r="K31" s="38">
        <f t="shared" si="2"/>
        <v>0</v>
      </c>
      <c r="L31" s="37">
        <f t="shared" si="6"/>
        <v>0</v>
      </c>
      <c r="M31" s="61">
        <f t="shared" si="3"/>
        <v>0</v>
      </c>
      <c r="N31" s="37">
        <f t="shared" si="7"/>
        <v>0</v>
      </c>
      <c r="O31" s="61">
        <f t="shared" si="4"/>
        <v>0</v>
      </c>
      <c r="P31" s="34">
        <f t="shared" si="5"/>
        <v>0</v>
      </c>
    </row>
    <row r="32" spans="2:16" s="2" customFormat="1" ht="15" x14ac:dyDescent="0.25">
      <c r="B32" s="43" t="s">
        <v>13</v>
      </c>
      <c r="C32" s="42"/>
      <c r="D32" s="41"/>
      <c r="E32" s="40"/>
      <c r="F32" s="63">
        <f t="shared" si="0"/>
        <v>0</v>
      </c>
      <c r="G32" s="65"/>
      <c r="H32" s="64"/>
      <c r="I32" s="63">
        <f t="shared" si="8"/>
        <v>0</v>
      </c>
      <c r="J32" s="30">
        <f t="shared" si="1"/>
        <v>0</v>
      </c>
      <c r="K32" s="38">
        <f t="shared" si="2"/>
        <v>0</v>
      </c>
      <c r="L32" s="37">
        <f t="shared" si="6"/>
        <v>0</v>
      </c>
      <c r="M32" s="61">
        <f t="shared" si="3"/>
        <v>0</v>
      </c>
      <c r="N32" s="37">
        <f t="shared" si="7"/>
        <v>0</v>
      </c>
      <c r="O32" s="61">
        <f t="shared" si="4"/>
        <v>0</v>
      </c>
      <c r="P32" s="34">
        <f t="shared" si="5"/>
        <v>0</v>
      </c>
    </row>
    <row r="33" spans="2:16" s="2" customFormat="1" thickBot="1" x14ac:dyDescent="0.3">
      <c r="B33" s="108" t="s">
        <v>12</v>
      </c>
      <c r="C33" s="33"/>
      <c r="D33" s="32"/>
      <c r="E33" s="31"/>
      <c r="F33" s="55">
        <f>D33+E33</f>
        <v>0</v>
      </c>
      <c r="G33" s="57"/>
      <c r="H33" s="56"/>
      <c r="I33" s="55">
        <f t="shared" si="8"/>
        <v>0</v>
      </c>
      <c r="J33" s="30">
        <f t="shared" si="1"/>
        <v>0</v>
      </c>
      <c r="K33" s="29">
        <f t="shared" si="2"/>
        <v>0</v>
      </c>
      <c r="L33" s="28">
        <f t="shared" si="6"/>
        <v>0</v>
      </c>
      <c r="M33" s="52">
        <f t="shared" si="3"/>
        <v>0</v>
      </c>
      <c r="N33" s="28">
        <f t="shared" si="7"/>
        <v>0</v>
      </c>
      <c r="O33" s="52">
        <f t="shared" si="4"/>
        <v>0</v>
      </c>
      <c r="P33" s="27">
        <f t="shared" si="5"/>
        <v>0</v>
      </c>
    </row>
    <row r="34" spans="2:16" s="2" customFormat="1" ht="15" customHeight="1" x14ac:dyDescent="0.25">
      <c r="B34" s="147" t="s">
        <v>11</v>
      </c>
      <c r="C34" s="148"/>
      <c r="D34" s="148"/>
      <c r="E34" s="148"/>
      <c r="F34" s="148"/>
      <c r="G34" s="148"/>
      <c r="H34" s="148"/>
      <c r="I34" s="148"/>
      <c r="J34" s="152" t="s">
        <v>10</v>
      </c>
      <c r="K34" s="153"/>
      <c r="L34" s="26" t="s">
        <v>7</v>
      </c>
      <c r="M34" s="24">
        <f>SUM(M10:M22)</f>
        <v>34634.402273999993</v>
      </c>
      <c r="N34" s="25" t="s">
        <v>7</v>
      </c>
      <c r="O34" s="24">
        <f>SUM(O10:O22)</f>
        <v>-3083615.3176100026</v>
      </c>
      <c r="P34" s="23"/>
    </row>
    <row r="35" spans="2:16" s="2" customFormat="1" ht="15" customHeight="1" x14ac:dyDescent="0.25">
      <c r="B35" s="147"/>
      <c r="C35" s="149"/>
      <c r="D35" s="149"/>
      <c r="E35" s="149"/>
      <c r="F35" s="149"/>
      <c r="G35" s="149"/>
      <c r="H35" s="149"/>
      <c r="I35" s="149"/>
      <c r="J35" s="154" t="s">
        <v>9</v>
      </c>
      <c r="K35" s="155"/>
      <c r="L35" s="22" t="s">
        <v>7</v>
      </c>
      <c r="M35" s="20">
        <f>SUM(M23:M29)</f>
        <v>62701.622040001675</v>
      </c>
      <c r="N35" s="21" t="s">
        <v>7</v>
      </c>
      <c r="O35" s="20">
        <f>SUM(O23:O29)</f>
        <v>0</v>
      </c>
      <c r="P35" s="16"/>
    </row>
    <row r="36" spans="2:16" s="2" customFormat="1" ht="15.75" customHeight="1" thickBot="1" x14ac:dyDescent="0.3">
      <c r="B36" s="150"/>
      <c r="C36" s="151"/>
      <c r="D36" s="151"/>
      <c r="E36" s="151"/>
      <c r="F36" s="151"/>
      <c r="G36" s="151"/>
      <c r="H36" s="151"/>
      <c r="I36" s="151"/>
      <c r="J36" s="156" t="s">
        <v>8</v>
      </c>
      <c r="K36" s="157"/>
      <c r="L36" s="19" t="s">
        <v>7</v>
      </c>
      <c r="M36" s="18">
        <f>SUM(M30:M33)</f>
        <v>0</v>
      </c>
      <c r="N36" s="17" t="s">
        <v>7</v>
      </c>
      <c r="O36" s="109">
        <f>SUM(O30:O33)</f>
        <v>0</v>
      </c>
      <c r="P36" s="16"/>
    </row>
    <row r="37" spans="2:16" s="2" customFormat="1" thickBot="1" x14ac:dyDescent="0.3">
      <c r="B37" s="158" t="s">
        <v>6</v>
      </c>
      <c r="C37" s="159"/>
      <c r="D37" s="159"/>
      <c r="E37" s="15">
        <v>60350839.734999798</v>
      </c>
      <c r="F37" s="14" t="s">
        <v>5</v>
      </c>
      <c r="G37" s="13"/>
      <c r="H37" s="12"/>
      <c r="I37" s="11"/>
      <c r="J37" s="160" t="s">
        <v>4</v>
      </c>
      <c r="K37" s="161"/>
      <c r="L37" s="10">
        <v>0</v>
      </c>
      <c r="M37" s="6">
        <f>IF(M34&gt;O34*-1,M34,O34)</f>
        <v>-3083615.3176100026</v>
      </c>
      <c r="N37" s="9"/>
      <c r="O37" s="8"/>
      <c r="P37" s="3">
        <f>M37/$E$37</f>
        <v>-5.1094820405981761E-2</v>
      </c>
    </row>
    <row r="38" spans="2:16" s="2" customFormat="1" thickBot="1" x14ac:dyDescent="0.3">
      <c r="B38" s="142" t="s">
        <v>3</v>
      </c>
      <c r="C38" s="143"/>
      <c r="D38" s="143"/>
      <c r="E38" s="143"/>
      <c r="F38" s="143"/>
      <c r="G38" s="143"/>
      <c r="H38" s="143"/>
      <c r="I38" s="143"/>
      <c r="J38" s="144" t="s">
        <v>1</v>
      </c>
      <c r="K38" s="145"/>
      <c r="L38" s="7"/>
      <c r="M38" s="6">
        <f>IF(M35&gt;O35*-1,M35,O35)</f>
        <v>62701.622040001675</v>
      </c>
      <c r="N38" s="5"/>
      <c r="O38" s="4"/>
      <c r="P38" s="3">
        <f>M38/$E$37</f>
        <v>1.038951940276625E-3</v>
      </c>
    </row>
    <row r="39" spans="2:16" s="2" customFormat="1" ht="15" x14ac:dyDescent="0.25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</row>
    <row r="40" spans="2:16" s="2" customFormat="1" ht="15" x14ac:dyDescent="0.25"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2021-04-23T12:43:49Z</dcterms:modified>
</cp:coreProperties>
</file>